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1.wmf" ContentType="image/x-wmf"/>
  <Override PartName="/xl/drawings/_rels/drawing2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7"/>
  </bookViews>
  <sheets>
    <sheet name="Einfaches Rechnen" sheetId="1" state="visible" r:id="rId2"/>
    <sheet name="Autoausfüllen" sheetId="2" state="visible" r:id="rId3"/>
    <sheet name="Funktionen" sheetId="3" state="visible" r:id="rId4"/>
    <sheet name="Pizza" sheetId="4" state="visible" r:id="rId5"/>
    <sheet name="Daten I" sheetId="5" state="visible" r:id="rId6"/>
    <sheet name="Bewegungsdaten" sheetId="6" state="visible" r:id="rId7"/>
    <sheet name="Der Prototyp" sheetId="7" state="visible" r:id="rId8"/>
    <sheet name="Daten II" sheetId="8" state="visible" r:id="rId9"/>
  </sheets>
  <externalReferences>
    <externalReference r:id="rId10"/>
  </externalReferences>
  <definedNames>
    <definedName function="false" hidden="true" localSheetId="5" name="_xlnm._FilterDatabase" vbProcedure="false">Bewegungsdaten!$A$1:$K$97</definedName>
    <definedName function="false" hidden="false" name="Artikel" vbProcedure="false">'Der Prototyp'!$C$3:$C$5</definedName>
    <definedName function="false" hidden="false" name="Aufschlag" vbProcedure="false">[1]Kalkulation!$D$10</definedName>
    <definedName function="false" hidden="false" name="Aufschlag_in_Prozent" vbProcedure="false">[1]Kalkulation!$F$10</definedName>
    <definedName function="false" hidden="false" name="brutto" vbProcedure="false">[1]Kalkulation!$D$8</definedName>
    <definedName function="false" hidden="false" name="enth_MwSt" vbProcedure="false">[1]Kalkulation!$D$7</definedName>
    <definedName function="false" hidden="false" name="Fotos" vbProcedure="false">INDIRECT("Bilder!B"&amp;MATCH('Der Prototyp'!$M$10,#REF!,0))</definedName>
    <definedName function="false" hidden="false" name="Fotoss" vbProcedure="false">INDIRECT("Bilder!B"&amp;MATCH('[2]der prototy'!$m$19,#REF!,0))</definedName>
    <definedName function="false" hidden="false" name="MwSt" vbProcedure="false">[1]Kalkulation!$F$7</definedName>
    <definedName function="false" hidden="false" name="netto" vbProcedure="false">[1]Kalkulation!$D$6</definedName>
    <definedName function="false" hidden="false" name="Verkaufspreis" vbProcedure="false">[1]Kalkulation!$D$11</definedName>
    <definedName function="false" hidden="false" name="Versandkosten" vbProcedure="false">[1]Kalkulation!$D$16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<sst xmlns="http://schemas.openxmlformats.org/spreadsheetml/2006/main" count="703" uniqueCount="259">
  <si>
    <t xml:space="preserve">Rechnen mit Konstanten</t>
  </si>
  <si>
    <t xml:space="preserve">Zu berechnen:</t>
  </si>
  <si>
    <t xml:space="preserve">Hier die Formel eingeben</t>
  </si>
  <si>
    <t xml:space="preserve">56 / 7</t>
  </si>
  <si>
    <t xml:space="preserve">(15 + 45) / 10</t>
  </si>
  <si>
    <t xml:space="preserve">182 / 14</t>
  </si>
  <si>
    <t xml:space="preserve">2 ^ 8</t>
  </si>
  <si>
    <t xml:space="preserve">Rechnen mit Bezügen</t>
  </si>
  <si>
    <t xml:space="preserve">Wert</t>
  </si>
  <si>
    <t xml:space="preserve">a:</t>
  </si>
  <si>
    <t xml:space="preserve">b:</t>
  </si>
  <si>
    <t xml:space="preserve">c:</t>
  </si>
  <si>
    <t xml:space="preserve">a + b </t>
  </si>
  <si>
    <t xml:space="preserve">d:</t>
  </si>
  <si>
    <t xml:space="preserve">a * (c + d )</t>
  </si>
  <si>
    <t xml:space="preserve">b / a</t>
  </si>
  <si>
    <t xml:space="preserve">d * (b - c) / a</t>
  </si>
  <si>
    <t xml:space="preserve">d ^ c</t>
  </si>
  <si>
    <t xml:space="preserve">Übung zum Autoausfüllen</t>
  </si>
  <si>
    <t xml:space="preserve">Zahlenreihe 1</t>
  </si>
  <si>
    <t xml:space="preserve">Zahlenreihe 2</t>
  </si>
  <si>
    <t xml:space="preserve">Formel</t>
  </si>
  <si>
    <t xml:space="preserve">Wochentag</t>
  </si>
  <si>
    <t xml:space="preserve">Monat</t>
  </si>
  <si>
    <t xml:space="preserve">Datum</t>
  </si>
  <si>
    <t xml:space="preserve">Text + Zahl</t>
  </si>
  <si>
    <t xml:space="preserve">Montag</t>
  </si>
  <si>
    <t xml:space="preserve">Februar</t>
  </si>
  <si>
    <t xml:space="preserve">1. Semester</t>
  </si>
  <si>
    <t xml:space="preserve">Dienstag</t>
  </si>
  <si>
    <t xml:space="preserve">März</t>
  </si>
  <si>
    <t xml:space="preserve">2. Semester</t>
  </si>
  <si>
    <t xml:space="preserve">Mittwoch</t>
  </si>
  <si>
    <t xml:space="preserve">April</t>
  </si>
  <si>
    <t xml:space="preserve">3. Semester</t>
  </si>
  <si>
    <t xml:space="preserve">Donnerstag</t>
  </si>
  <si>
    <t xml:space="preserve">Mai</t>
  </si>
  <si>
    <t xml:space="preserve">4. Semester</t>
  </si>
  <si>
    <t xml:space="preserve">Freitag</t>
  </si>
  <si>
    <t xml:space="preserve">Juni</t>
  </si>
  <si>
    <t xml:space="preserve">5. Semester</t>
  </si>
  <si>
    <t xml:space="preserve">Samstag</t>
  </si>
  <si>
    <t xml:space="preserve">Juli</t>
  </si>
  <si>
    <t xml:space="preserve">6. Semester</t>
  </si>
  <si>
    <t xml:space="preserve">Sonntag</t>
  </si>
  <si>
    <t xml:space="preserve">August</t>
  </si>
  <si>
    <t xml:space="preserve">7. Semester</t>
  </si>
  <si>
    <t xml:space="preserve">September</t>
  </si>
  <si>
    <t xml:space="preserve">8. Semester</t>
  </si>
  <si>
    <t xml:space="preserve">Oktober</t>
  </si>
  <si>
    <t xml:space="preserve">9. Semester</t>
  </si>
  <si>
    <t xml:space="preserve">November</t>
  </si>
  <si>
    <t xml:space="preserve">10. Semester</t>
  </si>
  <si>
    <t xml:space="preserve">Dezember</t>
  </si>
  <si>
    <t xml:space="preserve">11. Semester</t>
  </si>
  <si>
    <t xml:space="preserve">Januar</t>
  </si>
  <si>
    <t xml:space="preserve">12. Semester</t>
  </si>
  <si>
    <t xml:space="preserve">13. Semester</t>
  </si>
  <si>
    <t xml:space="preserve">14. Semester</t>
  </si>
  <si>
    <t xml:space="preserve">15. Semester</t>
  </si>
  <si>
    <t xml:space="preserve">16. Semester</t>
  </si>
  <si>
    <t xml:space="preserve">17. Semester</t>
  </si>
  <si>
    <t xml:space="preserve">18. Semester</t>
  </si>
  <si>
    <t xml:space="preserve">19. Semester</t>
  </si>
  <si>
    <t xml:space="preserve">20. Semester</t>
  </si>
  <si>
    <t xml:space="preserve">21. Semester</t>
  </si>
  <si>
    <t xml:space="preserve">22. Semester</t>
  </si>
  <si>
    <t xml:space="preserve">23. Semester</t>
  </si>
  <si>
    <t xml:space="preserve">24. Semester</t>
  </si>
  <si>
    <t xml:space="preserve">25. Semester</t>
  </si>
  <si>
    <t xml:space="preserve">26. Semester</t>
  </si>
  <si>
    <t xml:space="preserve">27. Semester</t>
  </si>
  <si>
    <t xml:space="preserve">28. Semester</t>
  </si>
  <si>
    <t xml:space="preserve">29. Semester</t>
  </si>
  <si>
    <t xml:space="preserve">30. Semester</t>
  </si>
  <si>
    <t xml:space="preserve">31. Semester</t>
  </si>
  <si>
    <t xml:space="preserve">32. Semester</t>
  </si>
  <si>
    <t xml:space="preserve">33. Semester</t>
  </si>
  <si>
    <t xml:space="preserve">34. Semester</t>
  </si>
  <si>
    <t xml:space="preserve">35. Semester</t>
  </si>
  <si>
    <t xml:space="preserve">36. Semester</t>
  </si>
  <si>
    <t xml:space="preserve">Übung zu einfachen Funktionen</t>
  </si>
  <si>
    <t xml:space="preserve">Spalte1</t>
  </si>
  <si>
    <t xml:space="preserve">Spalte2</t>
  </si>
  <si>
    <t xml:space="preserve">Spalte3</t>
  </si>
  <si>
    <t xml:space="preserve">größte Zahl je Zeile</t>
  </si>
  <si>
    <t xml:space="preserve">Wie groß ist die lineare Abschreibung folgender Güter?</t>
  </si>
  <si>
    <t xml:space="preserve">Gut</t>
  </si>
  <si>
    <t xml:space="preserve">Anschaffungspreis</t>
  </si>
  <si>
    <t xml:space="preserve">Restwert</t>
  </si>
  <si>
    <t xml:space="preserve">Nutzungsdauer (Jahre)</t>
  </si>
  <si>
    <t xml:space="preserve">LIA (€/ Jahr)</t>
  </si>
  <si>
    <t xml:space="preserve">A</t>
  </si>
  <si>
    <t xml:space="preserve">B</t>
  </si>
  <si>
    <t xml:space="preserve">C</t>
  </si>
  <si>
    <t xml:space="preserve">Summe:</t>
  </si>
  <si>
    <t xml:space="preserve">Summe aller Spalten:</t>
  </si>
  <si>
    <t xml:space="preserve">Mittelwert aller Zahlen:</t>
  </si>
  <si>
    <t xml:space="preserve">Mittelwert abzüglich erster Spalte</t>
  </si>
  <si>
    <t xml:space="preserve">Ergebnis:</t>
  </si>
  <si>
    <t xml:space="preserve">Weches Ergebnis liefert die Funktion HEUTE?</t>
  </si>
  <si>
    <t xml:space="preserve">Wie groß ist der Rest von 1024/5?</t>
  </si>
  <si>
    <t xml:space="preserve">Was ist 1024 in römischen Zahlen?</t>
  </si>
  <si>
    <t xml:space="preserve">Speisekarte</t>
  </si>
  <si>
    <t xml:space="preserve">Nummer</t>
  </si>
  <si>
    <t xml:space="preserve">Art</t>
  </si>
  <si>
    <t xml:space="preserve">Name</t>
  </si>
  <si>
    <t xml:space="preserve">Preis</t>
  </si>
  <si>
    <t xml:space="preserve">Übung zu Sverweis und Wenn-Funktion</t>
  </si>
  <si>
    <t xml:space="preserve">Salat</t>
  </si>
  <si>
    <t xml:space="preserve">Insalata mista</t>
  </si>
  <si>
    <t xml:space="preserve">Insalata di pomodoro</t>
  </si>
  <si>
    <t xml:space="preserve">Name des Gerichtes:</t>
  </si>
  <si>
    <t xml:space="preserve">Insalata Mista</t>
  </si>
  <si>
    <t xml:space="preserve">Insalata capriciciosa</t>
  </si>
  <si>
    <t xml:space="preserve">Insalata caprese</t>
  </si>
  <si>
    <t xml:space="preserve">Preis:</t>
  </si>
  <si>
    <t xml:space="preserve">Antipasti</t>
  </si>
  <si>
    <t xml:space="preserve">Carpaccio di carne</t>
  </si>
  <si>
    <t xml:space="preserve">Carpaccio di pesce</t>
  </si>
  <si>
    <t xml:space="preserve">Antipasto misto e verdure</t>
  </si>
  <si>
    <t xml:space="preserve">Budget:</t>
  </si>
  <si>
    <t xml:space="preserve">Suppe</t>
  </si>
  <si>
    <t xml:space="preserve">Zuppa di pomodoro</t>
  </si>
  <si>
    <t xml:space="preserve">Minestrone</t>
  </si>
  <si>
    <t xml:space="preserve">Bestellen?</t>
  </si>
  <si>
    <t xml:space="preserve">Tortellini in brodo</t>
  </si>
  <si>
    <t xml:space="preserve">Stracciatella</t>
  </si>
  <si>
    <t xml:space="preserve">Pasta</t>
  </si>
  <si>
    <t xml:space="preserve">Spaghetti alla bolognese</t>
  </si>
  <si>
    <t xml:space="preserve">Spaghetti alla napoletana</t>
  </si>
  <si>
    <t xml:space="preserve">Spaghetti alla carbonara</t>
  </si>
  <si>
    <t xml:space="preserve">Spaghetti all'amatriciana</t>
  </si>
  <si>
    <t xml:space="preserve">Spagehetti aglio olio e peperoncino</t>
  </si>
  <si>
    <t xml:space="preserve">Tortellini alla panna</t>
  </si>
  <si>
    <t xml:space="preserve">Tortellini alla bolognese</t>
  </si>
  <si>
    <t xml:space="preserve">Tortellini al forno</t>
  </si>
  <si>
    <t xml:space="preserve">Rigatoni ai quattro formaggi</t>
  </si>
  <si>
    <t xml:space="preserve">Rigatoni alla romana</t>
  </si>
  <si>
    <t xml:space="preserve">Rigatoni alla verdure</t>
  </si>
  <si>
    <t xml:space="preserve">Rigatoni ai broccoli</t>
  </si>
  <si>
    <t xml:space="preserve">Tagliatelle al salmone</t>
  </si>
  <si>
    <t xml:space="preserve">Tagliatelle ai funghi porcini</t>
  </si>
  <si>
    <t xml:space="preserve">Tagliatelle alla siciliana</t>
  </si>
  <si>
    <t xml:space="preserve">Penne all'arrabiata</t>
  </si>
  <si>
    <t xml:space="preserve">Penne all'amalfitana</t>
  </si>
  <si>
    <t xml:space="preserve">Pizza</t>
  </si>
  <si>
    <t xml:space="preserve">Margherita</t>
  </si>
  <si>
    <t xml:space="preserve">Salami</t>
  </si>
  <si>
    <t xml:space="preserve">Funghi</t>
  </si>
  <si>
    <t xml:space="preserve">Prosciutto</t>
  </si>
  <si>
    <t xml:space="preserve">Hawaii</t>
  </si>
  <si>
    <t xml:space="preserve">Paprika</t>
  </si>
  <si>
    <t xml:space="preserve">Quattro Stagioni</t>
  </si>
  <si>
    <t xml:space="preserve">Capricciosa</t>
  </si>
  <si>
    <t xml:space="preserve">Frutti di Mare</t>
  </si>
  <si>
    <t xml:space="preserve">Pizza Calzone</t>
  </si>
  <si>
    <t xml:space="preserve">Tonno e Cipolla</t>
  </si>
  <si>
    <t xml:space="preserve">Mafiosa</t>
  </si>
  <si>
    <t xml:space="preserve">Rucola e Parmigiano</t>
  </si>
  <si>
    <t xml:space="preserve">Inferno</t>
  </si>
  <si>
    <t xml:space="preserve">al Salmone</t>
  </si>
  <si>
    <t xml:space="preserve">Alternative für Aufgabe 2 mit Sverweis</t>
  </si>
  <si>
    <t xml:space="preserve">Prod.#</t>
  </si>
  <si>
    <t xml:space="preserve">Für</t>
  </si>
  <si>
    <t xml:space="preserve">Marke</t>
  </si>
  <si>
    <t xml:space="preserve">Beschreibung</t>
  </si>
  <si>
    <t xml:space="preserve">Größe von</t>
  </si>
  <si>
    <t xml:space="preserve">Größe bis</t>
  </si>
  <si>
    <t xml:space="preserve">Preis (Netto)</t>
  </si>
  <si>
    <t xml:space="preserve">Aufschlag</t>
  </si>
  <si>
    <t xml:space="preserve">Preis (Brutto)</t>
  </si>
  <si>
    <t xml:space="preserve">Damen</t>
  </si>
  <si>
    <t xml:space="preserve">NÜMPH</t>
  </si>
  <si>
    <t xml:space="preserve">SIENNA Kurze Jacke in Dunkelblau</t>
  </si>
  <si>
    <t xml:space="preserve">CALVIN-KLEIN</t>
  </si>
  <si>
    <t xml:space="preserve">TOGA Kunstlederjacke in Knitter-Optik</t>
  </si>
  <si>
    <t xml:space="preserve">KROLL Blazer in Schwarz</t>
  </si>
  <si>
    <t xml:space="preserve">Herren</t>
  </si>
  <si>
    <t xml:space="preserve">Copyright</t>
  </si>
  <si>
    <t xml:space="preserve">Jeans -Jacke</t>
  </si>
  <si>
    <t xml:space="preserve">Ed-Hardy</t>
  </si>
  <si>
    <t xml:space="preserve">Lederjacke</t>
  </si>
  <si>
    <t xml:space="preserve">Outdoor -Jacke</t>
  </si>
  <si>
    <t xml:space="preserve">Aufgaben:</t>
  </si>
  <si>
    <t xml:space="preserve">Nr.</t>
  </si>
  <si>
    <t xml:space="preserve">Feld(er):</t>
  </si>
  <si>
    <t xml:space="preserve">Aufgabentext</t>
  </si>
  <si>
    <t xml:space="preserve">A4:A8</t>
  </si>
  <si>
    <t xml:space="preserve">Vervollständigen Sie die fortlaufenden Produktnummern!</t>
  </si>
  <si>
    <t xml:space="preserve">E3:F8</t>
  </si>
  <si>
    <t xml:space="preserve">Vervollständigen Sie die Felder so das die Größen bei Damen immer von 36 bis 46 und bei Herren immer von 46 bis 64 gehen! (Tipp: Hier gibt es zwei verschiedene gute Möglichkeiten.)</t>
  </si>
  <si>
    <t xml:space="preserve">H3:H8</t>
  </si>
  <si>
    <t xml:space="preserve">Berechnen Sie den Markenaufschlag auf den Nettopreis! (Nettopreis * Aufschlag der jeweiligen Marke)</t>
  </si>
  <si>
    <t xml:space="preserve">I3:I8</t>
  </si>
  <si>
    <t xml:space="preserve">Berechnen Sie den Bruttopreis aus (Netto + Aufschlag) + (Netto + Aufschlag)*MwSt</t>
  </si>
  <si>
    <t xml:space="preserve">Hilfstabellen:</t>
  </si>
  <si>
    <t xml:space="preserve">Aufschlagstabelle</t>
  </si>
  <si>
    <t xml:space="preserve">Aufschlag (%)</t>
  </si>
  <si>
    <t xml:space="preserve">MwSt:</t>
  </si>
  <si>
    <t xml:space="preserve">Größe</t>
  </si>
  <si>
    <t xml:space="preserve">Auf Lager</t>
  </si>
  <si>
    <t xml:space="preserve">1.Q.</t>
  </si>
  <si>
    <t xml:space="preserve">2.Q.</t>
  </si>
  <si>
    <t xml:space="preserve">3.Q.</t>
  </si>
  <si>
    <t xml:space="preserve">4.Q.</t>
  </si>
  <si>
    <t xml:space="preserve">Daunenjacke in Dunkelblau</t>
  </si>
  <si>
    <t xml:space="preserve">BONNIE Mehrfarbig gemusterte Jacke</t>
  </si>
  <si>
    <t xml:space="preserve">G-STAR</t>
  </si>
  <si>
    <t xml:space="preserve">BETTE Jacke im Boyfriend-Look in Schwarz</t>
  </si>
  <si>
    <t xml:space="preserve">CAMPUS</t>
  </si>
  <si>
    <t xml:space="preserve">Jacke in Dunkelgrau</t>
  </si>
  <si>
    <t xml:space="preserve">Karierte Outdoor-Jacke</t>
  </si>
  <si>
    <t xml:space="preserve">Daten:</t>
  </si>
  <si>
    <t xml:space="preserve">Marke und Beschreibung</t>
  </si>
  <si>
    <t xml:space="preserve">NÜMPH - SIENNA Kurze Jacke in Dunkelblau</t>
  </si>
  <si>
    <t xml:space="preserve">NÜMPH - KROLL Blazer in Schwarz</t>
  </si>
  <si>
    <t xml:space="preserve">Ed-Hardy - Lederjacke</t>
  </si>
  <si>
    <t xml:space="preserve">Formular:</t>
  </si>
  <si>
    <t xml:space="preserve">Logik:</t>
  </si>
  <si>
    <t xml:space="preserve">Index des gewählten Produktes:</t>
  </si>
  <si>
    <t xml:space="preserve">Aufpreis:</t>
  </si>
  <si>
    <t xml:space="preserve">Ausgewählte Verpackungsart:</t>
  </si>
  <si>
    <t xml:space="preserve">Aufpreis Geschenkverpackung:</t>
  </si>
  <si>
    <t xml:space="preserve">Zw. Summe:</t>
  </si>
  <si>
    <t xml:space="preserve">Keine:</t>
  </si>
  <si>
    <t xml:space="preserve">Karton:</t>
  </si>
  <si>
    <t xml:space="preserve">Rabatt:</t>
  </si>
  <si>
    <t xml:space="preserve">Tüte:</t>
  </si>
  <si>
    <t xml:space="preserve">Endpreis:</t>
  </si>
  <si>
    <t xml:space="preserve">"Erstsemesterstudent" ausgewählt:</t>
  </si>
  <si>
    <t xml:space="preserve">Rabatt für Erstsemester:</t>
  </si>
  <si>
    <t xml:space="preserve">Neu im Sortiment</t>
  </si>
  <si>
    <t xml:space="preserve">Anzahl Worte:</t>
  </si>
  <si>
    <t xml:space="preserve">Zielzellen:</t>
  </si>
  <si>
    <t xml:space="preserve">Jacke</t>
  </si>
  <si>
    <t xml:space="preserve">in</t>
  </si>
  <si>
    <t xml:space="preserve">Dunkelgrau</t>
  </si>
  <si>
    <t xml:space="preserve">Karierte</t>
  </si>
  <si>
    <t xml:space="preserve">Outdoor-Jacke</t>
  </si>
  <si>
    <t xml:space="preserve">Daunenjacke</t>
  </si>
  <si>
    <t xml:space="preserve">Dunkelblau</t>
  </si>
  <si>
    <t xml:space="preserve">BONNIE</t>
  </si>
  <si>
    <t xml:space="preserve">Mehrfarbig</t>
  </si>
  <si>
    <t xml:space="preserve">gemusterte</t>
  </si>
  <si>
    <t xml:space="preserve">BETTE</t>
  </si>
  <si>
    <t xml:space="preserve">im</t>
  </si>
  <si>
    <t xml:space="preserve">Boyfriend-Look</t>
  </si>
  <si>
    <t xml:space="preserve">Schwarz</t>
  </si>
  <si>
    <t xml:space="preserve">Aufgaben</t>
  </si>
  <si>
    <t xml:space="preserve">1)</t>
  </si>
  <si>
    <t xml:space="preserve">Pflegen Sie das neue Produkt Nummer 7 vollständig in die Produktdaten ein!</t>
  </si>
  <si>
    <t xml:space="preserve">2)</t>
  </si>
  <si>
    <t xml:space="preserve">Pflegen Sie die restlichen neuen Produkte in die Produktdaten ein! Lassen Sie die Bezeichnung noch frei!</t>
  </si>
  <si>
    <t xml:space="preserve">3)</t>
  </si>
  <si>
    <r>
      <rPr>
        <sz val="11"/>
        <color rgb="FF000000"/>
        <rFont val="Calibri"/>
        <family val="2"/>
        <charset val="1"/>
      </rPr>
      <t xml:space="preserve">Formulieren Sie eine Funktion in D8 mit der Sie anschließend die Beschreibung der restlichen Produkte durch Autoausfüllen vervollständigen können! </t>
    </r>
    <r>
      <rPr>
        <b val="true"/>
        <sz val="11"/>
        <color rgb="FF000000"/>
        <rFont val="Calibri"/>
        <family val="2"/>
        <charset val="1"/>
      </rPr>
      <t xml:space="preserve">Hinweis</t>
    </r>
    <r>
      <rPr>
        <sz val="11"/>
        <color rgb="FF000000"/>
        <rFont val="Calibri"/>
        <family val="2"/>
        <charset val="1"/>
      </rPr>
      <t xml:space="preserve">: Dabei kann der Preis enthalten sein.</t>
    </r>
  </si>
  <si>
    <t xml:space="preserve">Zusatz für WI:</t>
  </si>
  <si>
    <t xml:space="preserve">4)</t>
  </si>
  <si>
    <t xml:space="preserve">Erweitern Sie Ihre Funktion in D9 so, dass der Preis entfernt wird!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</si>
</sst>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-* #,##0.00&quot; €&quot;_-;\-* #,##0.00&quot; €&quot;_-;_-* \-??&quot; €&quot;_-;_-@_-"/>
    <numFmt numFmtId="166" formatCode="General"/>
    <numFmt numFmtId="167" formatCode="[$-407]d/\ mmmm\ yyyy;@"/>
    <numFmt numFmtId="168" formatCode="0"/>
    <numFmt numFmtId="169" formatCode="#,##0&quot; €&quot;"/>
    <numFmt numFmtId="170" formatCode="#,##0.00&quot; €&quot;;[RED]\-#,##0.00&quot; €&quot;"/>
    <numFmt numFmtId="171" formatCode="dd/mm/yyyy"/>
    <numFmt numFmtId="172" formatCode="#,##0.00&quot; €&quot;;\-#,##0.00&quot; €&quot;"/>
    <numFmt numFmtId="173" formatCode="#,##0.00&quot; €&quot;"/>
    <numFmt numFmtId="174" formatCode="@"/>
    <numFmt numFmtId="175" formatCode="0\ %"/>
    <numFmt numFmtId="176" formatCode="hh:mm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sz val="14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6"/>
      <name val="Arial"/>
      <family val="2"/>
      <charset val="1"/>
    </font>
    <font>
      <sz val="10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Calibri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99"/>
        <bgColor rgb="FFFFEB9C"/>
      </patternFill>
    </fill>
    <fill>
      <patternFill patternType="solid">
        <fgColor rgb="FFFFCC99"/>
        <bgColor rgb="FFFFEB9C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FFC000"/>
        <bgColor rgb="FFFFCC00"/>
      </patternFill>
    </fill>
    <fill>
      <patternFill patternType="solid">
        <fgColor rgb="FFFFFF66"/>
        <bgColor rgb="FFFFFF99"/>
      </patternFill>
    </fill>
    <fill>
      <patternFill patternType="solid">
        <fgColor rgb="FFFFFF00"/>
        <bgColor rgb="FFFFFF66"/>
      </patternFill>
    </fill>
    <fill>
      <patternFill patternType="solid">
        <fgColor rgb="FFFFCC00"/>
        <bgColor rgb="FFFFC000"/>
      </patternFill>
    </fill>
    <fill>
      <patternFill patternType="solid">
        <fgColor rgb="FFFFFFFF"/>
        <bgColor rgb="FFCCFFFF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5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3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3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3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2" borderId="12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8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2" borderId="13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2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2" borderId="13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13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5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5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5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22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4" fillId="0" borderId="5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6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5" xfId="22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4" fillId="0" borderId="17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8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9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7" borderId="2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1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1" fillId="6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8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4" fillId="0" borderId="5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22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5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1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1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0" fillId="0" borderId="4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2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7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3" fontId="0" fillId="0" borderId="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4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2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3" fontId="0" fillId="0" borderId="9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uro" xfId="20"/>
    <cellStyle name="Standard 2" xfId="21"/>
    <cellStyle name="Standard 3" xfId="22"/>
  </cellStyles>
  <dxfs count="3"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C0C0C0"/>
      <rgbColor rgb="FF808080"/>
      <rgbColor rgb="FF9999FF"/>
      <rgbColor rgb="FF993366"/>
      <rgbColor rgb="FFFFEB9C"/>
      <rgbColor rgb="FFCCFFFF"/>
      <rgbColor rgb="FF660066"/>
      <rgbColor rgb="FFFF8080"/>
      <rgbColor rgb="FF0066CC"/>
      <rgbColor rgb="FFBFBFBF"/>
      <rgbColor rgb="FF000080"/>
      <rgbColor rgb="FFFF00FF"/>
      <rgbColor rgb="FFFFFF66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C0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externalLink" Target="externalLinks/externalLink1.xml"/><Relationship Id="rId11" Type="http://schemas.openxmlformats.org/officeDocument/2006/relationships/sharedStrings" Target="sharedStrings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2</xdr:col>
      <xdr:colOff>523800</xdr:colOff>
      <xdr:row>12</xdr:row>
      <xdr:rowOff>76320</xdr:rowOff>
    </xdr:from>
    <xdr:to>
      <xdr:col>2</xdr:col>
      <xdr:colOff>2370960</xdr:colOff>
      <xdr:row>26</xdr:row>
      <xdr:rowOff>85320</xdr:rowOff>
    </xdr:to>
    <xdr:pic>
      <xdr:nvPicPr>
        <xdr:cNvPr id="0" name="Image1" descr=""/>
        <xdr:cNvPicPr/>
      </xdr:nvPicPr>
      <xdr:blipFill>
        <a:blip r:embed="rId1"/>
        <a:stretch/>
      </xdr:blipFill>
      <xdr:spPr>
        <a:xfrm>
          <a:off x="2032560" y="2362320"/>
          <a:ext cx="1847160" cy="267588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OR/WS1516/GWI/Pool-&#220;b/1%20Excel%20&#220;bung/GOR%20&#220;bung%201%20-%20Musterl&#246;sung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infaches Rechnen"/>
      <sheetName val="Autoausfüllen"/>
      <sheetName val="Pizza"/>
      <sheetName val="Kalkulation"/>
      <sheetName val="einfache Funktionen"/>
      <sheetName val="Bestellungen"/>
      <sheetName val="Logik"/>
      <sheetName val="Klassenarbeit"/>
      <sheetName val="Lohnberechnung"/>
      <sheetName val="Summenprodukt"/>
      <sheetName val="SVerweis"/>
      <sheetName val="Rechenwer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G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6" activeCellId="0" sqref="I16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5.86"/>
    <col collapsed="false" customWidth="true" hidden="false" outlineLevel="0" max="2" min="2" style="1" width="4.57"/>
    <col collapsed="false" customWidth="false" hidden="false" outlineLevel="0" max="4" min="3" style="1" width="11.42"/>
    <col collapsed="false" customWidth="true" hidden="false" outlineLevel="0" max="5" min="5" style="1" width="21.71"/>
    <col collapsed="false" customWidth="true" hidden="false" outlineLevel="0" max="6" min="6" style="1" width="24.41"/>
    <col collapsed="false" customWidth="false" hidden="false" outlineLevel="0" max="254" min="7" style="1" width="11.42"/>
    <col collapsed="false" customWidth="true" hidden="false" outlineLevel="0" max="255" min="255" style="1" width="5.86"/>
    <col collapsed="false" customWidth="true" hidden="false" outlineLevel="0" max="256" min="256" style="1" width="4.57"/>
    <col collapsed="false" customWidth="false" hidden="false" outlineLevel="0" max="258" min="257" style="1" width="11.42"/>
    <col collapsed="false" customWidth="true" hidden="false" outlineLevel="0" max="259" min="259" style="1" width="21.71"/>
    <col collapsed="false" customWidth="true" hidden="false" outlineLevel="0" max="260" min="260" style="1" width="24.41"/>
    <col collapsed="false" customWidth="false" hidden="false" outlineLevel="0" max="510" min="261" style="1" width="11.42"/>
    <col collapsed="false" customWidth="true" hidden="false" outlineLevel="0" max="511" min="511" style="1" width="5.86"/>
    <col collapsed="false" customWidth="true" hidden="false" outlineLevel="0" max="512" min="512" style="1" width="4.57"/>
    <col collapsed="false" customWidth="false" hidden="false" outlineLevel="0" max="514" min="513" style="1" width="11.42"/>
    <col collapsed="false" customWidth="true" hidden="false" outlineLevel="0" max="515" min="515" style="1" width="21.71"/>
    <col collapsed="false" customWidth="true" hidden="false" outlineLevel="0" max="516" min="516" style="1" width="24.41"/>
    <col collapsed="false" customWidth="false" hidden="false" outlineLevel="0" max="766" min="517" style="1" width="11.42"/>
    <col collapsed="false" customWidth="true" hidden="false" outlineLevel="0" max="767" min="767" style="1" width="5.86"/>
    <col collapsed="false" customWidth="true" hidden="false" outlineLevel="0" max="768" min="768" style="1" width="4.57"/>
    <col collapsed="false" customWidth="false" hidden="false" outlineLevel="0" max="770" min="769" style="1" width="11.42"/>
    <col collapsed="false" customWidth="true" hidden="false" outlineLevel="0" max="771" min="771" style="1" width="21.71"/>
    <col collapsed="false" customWidth="true" hidden="false" outlineLevel="0" max="772" min="772" style="1" width="24.41"/>
    <col collapsed="false" customWidth="false" hidden="false" outlineLevel="0" max="1022" min="773" style="1" width="11.42"/>
    <col collapsed="false" customWidth="true" hidden="false" outlineLevel="0" max="1023" min="1023" style="1" width="5.86"/>
    <col collapsed="false" customWidth="true" hidden="false" outlineLevel="0" max="1024" min="1024" style="1" width="4.57"/>
  </cols>
  <sheetData>
    <row r="2" customFormat="false" ht="18" hidden="false" customHeight="false" outlineLevel="0" collapsed="false">
      <c r="E2" s="2" t="s">
        <v>0</v>
      </c>
    </row>
    <row r="4" customFormat="false" ht="13.5" hidden="false" customHeight="false" outlineLevel="0" collapsed="false"/>
    <row r="5" customFormat="false" ht="13.5" hidden="false" customHeight="false" outlineLevel="0" collapsed="false">
      <c r="E5" s="3" t="s">
        <v>1</v>
      </c>
      <c r="F5" s="4" t="s">
        <v>2</v>
      </c>
      <c r="G5" s="5"/>
    </row>
    <row r="6" customFormat="false" ht="12.75" hidden="false" customHeight="false" outlineLevel="0" collapsed="false">
      <c r="E6" s="6"/>
      <c r="F6" s="7"/>
    </row>
    <row r="7" customFormat="false" ht="12.75" hidden="false" customHeight="false" outlineLevel="0" collapsed="false">
      <c r="E7" s="8" t="s">
        <v>3</v>
      </c>
      <c r="F7" s="9" t="n">
        <f aca="false">56/7</f>
        <v>8</v>
      </c>
    </row>
    <row r="8" customFormat="false" ht="12.75" hidden="false" customHeight="false" outlineLevel="0" collapsed="false">
      <c r="E8" s="6"/>
      <c r="F8" s="7"/>
    </row>
    <row r="9" customFormat="false" ht="12.75" hidden="false" customHeight="false" outlineLevel="0" collapsed="false">
      <c r="E9" s="8" t="s">
        <v>4</v>
      </c>
      <c r="F9" s="9" t="n">
        <f aca="false">(15+45)/10</f>
        <v>6</v>
      </c>
    </row>
    <row r="10" customFormat="false" ht="12.75" hidden="false" customHeight="false" outlineLevel="0" collapsed="false">
      <c r="E10" s="6"/>
      <c r="F10" s="7"/>
    </row>
    <row r="11" customFormat="false" ht="12.75" hidden="false" customHeight="false" outlineLevel="0" collapsed="false">
      <c r="E11" s="8" t="s">
        <v>5</v>
      </c>
      <c r="F11" s="9" t="n">
        <f aca="false">182/14</f>
        <v>13</v>
      </c>
    </row>
    <row r="12" customFormat="false" ht="12.75" hidden="false" customHeight="false" outlineLevel="0" collapsed="false">
      <c r="E12" s="6"/>
      <c r="F12" s="7"/>
    </row>
    <row r="13" customFormat="false" ht="12.75" hidden="false" customHeight="false" outlineLevel="0" collapsed="false">
      <c r="E13" s="8" t="s">
        <v>6</v>
      </c>
      <c r="F13" s="9" t="n">
        <f aca="false">2^8</f>
        <v>256</v>
      </c>
    </row>
    <row r="14" customFormat="false" ht="12.75" hidden="false" customHeight="false" outlineLevel="0" collapsed="false">
      <c r="E14" s="10"/>
      <c r="F14" s="10"/>
    </row>
    <row r="18" customFormat="false" ht="18" hidden="false" customHeight="false" outlineLevel="0" collapsed="false">
      <c r="E18" s="2" t="s">
        <v>7</v>
      </c>
    </row>
    <row r="21" customFormat="false" ht="13.5" hidden="false" customHeight="false" outlineLevel="0" collapsed="false">
      <c r="C21" s="1" t="s">
        <v>8</v>
      </c>
    </row>
    <row r="22" customFormat="false" ht="13.5" hidden="false" customHeight="false" outlineLevel="0" collapsed="false">
      <c r="B22" s="11" t="s">
        <v>9</v>
      </c>
      <c r="C22" s="12" t="n">
        <v>3</v>
      </c>
      <c r="E22" s="13" t="s">
        <v>1</v>
      </c>
      <c r="F22" s="4" t="s">
        <v>2</v>
      </c>
      <c r="G22" s="5"/>
    </row>
    <row r="23" customFormat="false" ht="12.75" hidden="false" customHeight="false" outlineLevel="0" collapsed="false">
      <c r="B23" s="14" t="s">
        <v>10</v>
      </c>
      <c r="C23" s="15" t="n">
        <v>4</v>
      </c>
      <c r="E23" s="6"/>
      <c r="F23" s="7"/>
    </row>
    <row r="24" customFormat="false" ht="12.75" hidden="false" customHeight="false" outlineLevel="0" collapsed="false">
      <c r="B24" s="14" t="s">
        <v>11</v>
      </c>
      <c r="C24" s="15" t="n">
        <v>5</v>
      </c>
      <c r="E24" s="16" t="s">
        <v>12</v>
      </c>
      <c r="F24" s="9" t="n">
        <f aca="false">C22+C23</f>
        <v>7</v>
      </c>
    </row>
    <row r="25" customFormat="false" ht="12.75" hidden="false" customHeight="false" outlineLevel="0" collapsed="false">
      <c r="B25" s="17" t="s">
        <v>13</v>
      </c>
      <c r="C25" s="18" t="n">
        <v>6</v>
      </c>
      <c r="E25" s="6"/>
      <c r="F25" s="7"/>
    </row>
    <row r="26" customFormat="false" ht="12.75" hidden="false" customHeight="false" outlineLevel="0" collapsed="false">
      <c r="E26" s="16" t="s">
        <v>14</v>
      </c>
      <c r="F26" s="9" t="n">
        <f aca="false">C22*(C24+C25)</f>
        <v>33</v>
      </c>
    </row>
    <row r="27" customFormat="false" ht="12.75" hidden="false" customHeight="false" outlineLevel="0" collapsed="false">
      <c r="E27" s="6"/>
      <c r="F27" s="7"/>
    </row>
    <row r="28" customFormat="false" ht="12.75" hidden="false" customHeight="false" outlineLevel="0" collapsed="false">
      <c r="E28" s="16" t="s">
        <v>15</v>
      </c>
      <c r="F28" s="9" t="n">
        <f aca="false">C23/C22</f>
        <v>1.33333333333333</v>
      </c>
    </row>
    <row r="29" customFormat="false" ht="12.75" hidden="false" customHeight="false" outlineLevel="0" collapsed="false">
      <c r="E29" s="6"/>
      <c r="F29" s="7"/>
    </row>
    <row r="30" customFormat="false" ht="12.75" hidden="false" customHeight="false" outlineLevel="0" collapsed="false">
      <c r="E30" s="16" t="s">
        <v>16</v>
      </c>
      <c r="F30" s="9" t="n">
        <f aca="false">C25*(C23-C24)/C22</f>
        <v>-2</v>
      </c>
    </row>
    <row r="31" customFormat="false" ht="12.75" hidden="false" customHeight="false" outlineLevel="0" collapsed="false">
      <c r="E31" s="6"/>
      <c r="F31" s="7"/>
    </row>
    <row r="32" customFormat="false" ht="12.75" hidden="false" customHeight="false" outlineLevel="0" collapsed="false">
      <c r="E32" s="16" t="s">
        <v>17</v>
      </c>
      <c r="F32" s="9" t="n">
        <f aca="false">C25^C24</f>
        <v>7776</v>
      </c>
    </row>
    <row r="33" customFormat="false" ht="12.75" hidden="false" customHeight="false" outlineLevel="0" collapsed="false">
      <c r="E33" s="10"/>
      <c r="F33" s="10"/>
    </row>
    <row r="34" customFormat="false" ht="12.75" hidden="false" customHeight="false" outlineLevel="0" collapsed="false">
      <c r="E34" s="10"/>
      <c r="F34" s="10"/>
    </row>
    <row r="35" customFormat="false" ht="12.75" hidden="false" customHeight="false" outlineLevel="0" collapsed="false">
      <c r="E35" s="10"/>
      <c r="F35" s="10"/>
    </row>
    <row r="36" customFormat="false" ht="12.75" hidden="false" customHeight="false" outlineLevel="0" collapsed="false">
      <c r="E36" s="10"/>
      <c r="F36" s="10"/>
    </row>
    <row r="37" customFormat="false" ht="12.75" hidden="false" customHeight="false" outlineLevel="0" collapsed="false">
      <c r="E37" s="10"/>
      <c r="F37" s="10"/>
    </row>
    <row r="38" customFormat="false" ht="12.75" hidden="false" customHeight="false" outlineLevel="0" collapsed="false">
      <c r="E38" s="10"/>
      <c r="F38" s="10"/>
    </row>
  </sheetData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G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6" activeCellId="0" sqref="I16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3.57"/>
    <col collapsed="false" customWidth="true" hidden="false" outlineLevel="0" max="2" min="2" style="1" width="14.01"/>
    <col collapsed="false" customWidth="true" hidden="false" outlineLevel="0" max="3" min="3" style="1" width="12.14"/>
    <col collapsed="false" customWidth="true" hidden="false" outlineLevel="0" max="4" min="4" style="1" width="11.86"/>
    <col collapsed="false" customWidth="true" hidden="false" outlineLevel="0" max="5" min="5" style="1" width="13.14"/>
    <col collapsed="false" customWidth="true" hidden="false" outlineLevel="0" max="6" min="6" style="1" width="21.86"/>
    <col collapsed="false" customWidth="true" hidden="false" outlineLevel="0" max="7" min="7" style="1" width="19.57"/>
    <col collapsed="false" customWidth="false" hidden="false" outlineLevel="0" max="256" min="8" style="1" width="11.42"/>
    <col collapsed="false" customWidth="true" hidden="false" outlineLevel="0" max="257" min="257" style="1" width="13.57"/>
    <col collapsed="false" customWidth="true" hidden="false" outlineLevel="0" max="258" min="258" style="1" width="14.01"/>
    <col collapsed="false" customWidth="true" hidden="false" outlineLevel="0" max="259" min="259" style="1" width="12.14"/>
    <col collapsed="false" customWidth="true" hidden="false" outlineLevel="0" max="260" min="260" style="1" width="11.86"/>
    <col collapsed="false" customWidth="true" hidden="false" outlineLevel="0" max="261" min="261" style="1" width="13.14"/>
    <col collapsed="false" customWidth="true" hidden="false" outlineLevel="0" max="262" min="262" style="1" width="21.86"/>
    <col collapsed="false" customWidth="true" hidden="false" outlineLevel="0" max="263" min="263" style="1" width="19.57"/>
    <col collapsed="false" customWidth="false" hidden="false" outlineLevel="0" max="512" min="264" style="1" width="11.42"/>
    <col collapsed="false" customWidth="true" hidden="false" outlineLevel="0" max="513" min="513" style="1" width="13.57"/>
    <col collapsed="false" customWidth="true" hidden="false" outlineLevel="0" max="514" min="514" style="1" width="14.01"/>
    <col collapsed="false" customWidth="true" hidden="false" outlineLevel="0" max="515" min="515" style="1" width="12.14"/>
    <col collapsed="false" customWidth="true" hidden="false" outlineLevel="0" max="516" min="516" style="1" width="11.86"/>
    <col collapsed="false" customWidth="true" hidden="false" outlineLevel="0" max="517" min="517" style="1" width="13.14"/>
    <col collapsed="false" customWidth="true" hidden="false" outlineLevel="0" max="518" min="518" style="1" width="21.86"/>
    <col collapsed="false" customWidth="true" hidden="false" outlineLevel="0" max="519" min="519" style="1" width="19.57"/>
    <col collapsed="false" customWidth="false" hidden="false" outlineLevel="0" max="768" min="520" style="1" width="11.42"/>
    <col collapsed="false" customWidth="true" hidden="false" outlineLevel="0" max="769" min="769" style="1" width="13.57"/>
    <col collapsed="false" customWidth="true" hidden="false" outlineLevel="0" max="770" min="770" style="1" width="14.01"/>
    <col collapsed="false" customWidth="true" hidden="false" outlineLevel="0" max="771" min="771" style="1" width="12.14"/>
    <col collapsed="false" customWidth="true" hidden="false" outlineLevel="0" max="772" min="772" style="1" width="11.86"/>
    <col collapsed="false" customWidth="true" hidden="false" outlineLevel="0" max="773" min="773" style="1" width="13.14"/>
    <col collapsed="false" customWidth="true" hidden="false" outlineLevel="0" max="774" min="774" style="1" width="21.86"/>
    <col collapsed="false" customWidth="true" hidden="false" outlineLevel="0" max="775" min="775" style="1" width="19.57"/>
    <col collapsed="false" customWidth="false" hidden="false" outlineLevel="0" max="1024" min="776" style="1" width="11.42"/>
  </cols>
  <sheetData>
    <row r="2" customFormat="false" ht="20.25" hidden="false" customHeight="false" outlineLevel="0" collapsed="false">
      <c r="A2" s="19" t="s">
        <v>18</v>
      </c>
    </row>
    <row r="3" customFormat="false" ht="26.25" hidden="false" customHeight="true" outlineLevel="0" collapsed="false"/>
    <row r="4" customFormat="false" ht="12.75" hidden="false" customHeight="false" outlineLevel="0" collapsed="false">
      <c r="A4" s="20" t="s">
        <v>19</v>
      </c>
      <c r="B4" s="20" t="s">
        <v>20</v>
      </c>
      <c r="C4" s="20" t="s">
        <v>21</v>
      </c>
      <c r="D4" s="20" t="s">
        <v>22</v>
      </c>
      <c r="E4" s="20" t="s">
        <v>23</v>
      </c>
      <c r="F4" s="20" t="s">
        <v>24</v>
      </c>
      <c r="G4" s="20" t="s">
        <v>25</v>
      </c>
    </row>
    <row r="5" customFormat="false" ht="12.75" hidden="false" customHeight="false" outlineLevel="0" collapsed="false">
      <c r="A5" s="1" t="n">
        <v>1</v>
      </c>
      <c r="B5" s="1" t="n">
        <v>1</v>
      </c>
      <c r="C5" s="1" t="n">
        <f aca="false">A5+B5</f>
        <v>2</v>
      </c>
      <c r="D5" s="1" t="s">
        <v>26</v>
      </c>
      <c r="E5" s="1" t="s">
        <v>27</v>
      </c>
      <c r="F5" s="21" t="n">
        <v>38716</v>
      </c>
      <c r="G5" s="22" t="s">
        <v>28</v>
      </c>
    </row>
    <row r="6" customFormat="false" ht="12.75" hidden="false" customHeight="false" outlineLevel="0" collapsed="false">
      <c r="A6" s="1" t="n">
        <v>2</v>
      </c>
      <c r="B6" s="1" t="n">
        <v>3</v>
      </c>
      <c r="C6" s="1" t="n">
        <f aca="false">A6+B6</f>
        <v>5</v>
      </c>
      <c r="D6" s="1" t="s">
        <v>29</v>
      </c>
      <c r="E6" s="1" t="s">
        <v>30</v>
      </c>
      <c r="F6" s="21" t="n">
        <v>38717</v>
      </c>
      <c r="G6" s="22" t="s">
        <v>31</v>
      </c>
    </row>
    <row r="7" customFormat="false" ht="12.75" hidden="false" customHeight="false" outlineLevel="0" collapsed="false">
      <c r="A7" s="1" t="n">
        <v>3</v>
      </c>
      <c r="B7" s="1" t="n">
        <v>5</v>
      </c>
      <c r="C7" s="1" t="n">
        <f aca="false">A7+B7</f>
        <v>8</v>
      </c>
      <c r="D7" s="1" t="s">
        <v>32</v>
      </c>
      <c r="E7" s="1" t="s">
        <v>33</v>
      </c>
      <c r="F7" s="21" t="n">
        <v>38718</v>
      </c>
      <c r="G7" s="22" t="s">
        <v>34</v>
      </c>
    </row>
    <row r="8" customFormat="false" ht="12.75" hidden="false" customHeight="false" outlineLevel="0" collapsed="false">
      <c r="A8" s="1" t="n">
        <v>4</v>
      </c>
      <c r="B8" s="1" t="n">
        <v>7</v>
      </c>
      <c r="C8" s="1" t="n">
        <f aca="false">A8+B8</f>
        <v>11</v>
      </c>
      <c r="D8" s="1" t="s">
        <v>35</v>
      </c>
      <c r="E8" s="1" t="s">
        <v>36</v>
      </c>
      <c r="F8" s="21" t="n">
        <v>38719</v>
      </c>
      <c r="G8" s="22" t="s">
        <v>37</v>
      </c>
    </row>
    <row r="9" customFormat="false" ht="12.75" hidden="false" customHeight="false" outlineLevel="0" collapsed="false">
      <c r="A9" s="1" t="n">
        <v>5</v>
      </c>
      <c r="B9" s="1" t="n">
        <v>9</v>
      </c>
      <c r="C9" s="1" t="n">
        <f aca="false">A9+B9</f>
        <v>14</v>
      </c>
      <c r="D9" s="1" t="s">
        <v>38</v>
      </c>
      <c r="E9" s="1" t="s">
        <v>39</v>
      </c>
      <c r="F9" s="21" t="n">
        <v>38720</v>
      </c>
      <c r="G9" s="22" t="s">
        <v>40</v>
      </c>
    </row>
    <row r="10" customFormat="false" ht="12.75" hidden="false" customHeight="false" outlineLevel="0" collapsed="false">
      <c r="A10" s="1" t="n">
        <v>6</v>
      </c>
      <c r="B10" s="1" t="n">
        <v>11</v>
      </c>
      <c r="C10" s="1" t="n">
        <f aca="false">A10+B10</f>
        <v>17</v>
      </c>
      <c r="D10" s="1" t="s">
        <v>41</v>
      </c>
      <c r="E10" s="1" t="s">
        <v>42</v>
      </c>
      <c r="F10" s="21" t="n">
        <v>38721</v>
      </c>
      <c r="G10" s="22" t="s">
        <v>43</v>
      </c>
    </row>
    <row r="11" customFormat="false" ht="12.75" hidden="false" customHeight="false" outlineLevel="0" collapsed="false">
      <c r="A11" s="1" t="n">
        <v>7</v>
      </c>
      <c r="B11" s="1" t="n">
        <v>13</v>
      </c>
      <c r="C11" s="1" t="n">
        <f aca="false">A11+B11</f>
        <v>20</v>
      </c>
      <c r="D11" s="1" t="s">
        <v>44</v>
      </c>
      <c r="E11" s="1" t="s">
        <v>45</v>
      </c>
      <c r="F11" s="21" t="n">
        <v>38722</v>
      </c>
      <c r="G11" s="22" t="s">
        <v>46</v>
      </c>
    </row>
    <row r="12" customFormat="false" ht="12.75" hidden="false" customHeight="false" outlineLevel="0" collapsed="false">
      <c r="A12" s="1" t="n">
        <v>8</v>
      </c>
      <c r="B12" s="1" t="n">
        <v>15</v>
      </c>
      <c r="C12" s="1" t="n">
        <f aca="false">A12+B12</f>
        <v>23</v>
      </c>
      <c r="D12" s="1" t="s">
        <v>26</v>
      </c>
      <c r="E12" s="1" t="s">
        <v>47</v>
      </c>
      <c r="F12" s="21" t="n">
        <v>38723</v>
      </c>
      <c r="G12" s="22" t="s">
        <v>48</v>
      </c>
    </row>
    <row r="13" customFormat="false" ht="12.75" hidden="false" customHeight="false" outlineLevel="0" collapsed="false">
      <c r="A13" s="1" t="n">
        <v>9</v>
      </c>
      <c r="B13" s="1" t="n">
        <v>17</v>
      </c>
      <c r="C13" s="1" t="n">
        <f aca="false">A13+B13</f>
        <v>26</v>
      </c>
      <c r="D13" s="1" t="s">
        <v>29</v>
      </c>
      <c r="E13" s="1" t="s">
        <v>49</v>
      </c>
      <c r="F13" s="21" t="n">
        <v>38724</v>
      </c>
      <c r="G13" s="22" t="s">
        <v>50</v>
      </c>
    </row>
    <row r="14" customFormat="false" ht="12.75" hidden="false" customHeight="false" outlineLevel="0" collapsed="false">
      <c r="A14" s="1" t="n">
        <v>10</v>
      </c>
      <c r="B14" s="1" t="n">
        <v>19</v>
      </c>
      <c r="C14" s="1" t="n">
        <f aca="false">A14+B14</f>
        <v>29</v>
      </c>
      <c r="D14" s="1" t="s">
        <v>32</v>
      </c>
      <c r="E14" s="1" t="s">
        <v>51</v>
      </c>
      <c r="F14" s="21" t="n">
        <v>38725</v>
      </c>
      <c r="G14" s="22" t="s">
        <v>52</v>
      </c>
    </row>
    <row r="15" customFormat="false" ht="12.75" hidden="false" customHeight="false" outlineLevel="0" collapsed="false">
      <c r="A15" s="1" t="n">
        <v>11</v>
      </c>
      <c r="B15" s="1" t="n">
        <v>21</v>
      </c>
      <c r="C15" s="1" t="n">
        <f aca="false">A15+B15</f>
        <v>32</v>
      </c>
      <c r="D15" s="1" t="s">
        <v>35</v>
      </c>
      <c r="E15" s="1" t="s">
        <v>53</v>
      </c>
      <c r="F15" s="21" t="n">
        <v>38726</v>
      </c>
      <c r="G15" s="22" t="s">
        <v>54</v>
      </c>
    </row>
    <row r="16" customFormat="false" ht="12.75" hidden="false" customHeight="false" outlineLevel="0" collapsed="false">
      <c r="A16" s="1" t="n">
        <v>12</v>
      </c>
      <c r="B16" s="1" t="n">
        <v>23</v>
      </c>
      <c r="C16" s="1" t="n">
        <f aca="false">A16+B16</f>
        <v>35</v>
      </c>
      <c r="D16" s="1" t="s">
        <v>38</v>
      </c>
      <c r="E16" s="1" t="s">
        <v>55</v>
      </c>
      <c r="F16" s="21" t="n">
        <v>38727</v>
      </c>
      <c r="G16" s="22" t="s">
        <v>56</v>
      </c>
    </row>
    <row r="17" customFormat="false" ht="12.75" hidden="false" customHeight="false" outlineLevel="0" collapsed="false">
      <c r="A17" s="1" t="n">
        <v>13</v>
      </c>
      <c r="B17" s="1" t="n">
        <v>25</v>
      </c>
      <c r="C17" s="1" t="n">
        <f aca="false">A17+B17</f>
        <v>38</v>
      </c>
      <c r="D17" s="1" t="s">
        <v>41</v>
      </c>
      <c r="E17" s="1" t="s">
        <v>27</v>
      </c>
      <c r="F17" s="21" t="n">
        <v>38728</v>
      </c>
      <c r="G17" s="22" t="s">
        <v>57</v>
      </c>
    </row>
    <row r="18" customFormat="false" ht="12.75" hidden="false" customHeight="false" outlineLevel="0" collapsed="false">
      <c r="A18" s="1" t="n">
        <v>14</v>
      </c>
      <c r="B18" s="1" t="n">
        <v>27</v>
      </c>
      <c r="C18" s="1" t="n">
        <f aca="false">A18+B18</f>
        <v>41</v>
      </c>
      <c r="D18" s="1" t="s">
        <v>44</v>
      </c>
      <c r="E18" s="1" t="s">
        <v>30</v>
      </c>
      <c r="F18" s="21" t="n">
        <v>38729</v>
      </c>
      <c r="G18" s="22" t="s">
        <v>58</v>
      </c>
    </row>
    <row r="19" customFormat="false" ht="12.75" hidden="false" customHeight="false" outlineLevel="0" collapsed="false">
      <c r="A19" s="1" t="n">
        <v>15</v>
      </c>
      <c r="B19" s="1" t="n">
        <v>29</v>
      </c>
      <c r="C19" s="1" t="n">
        <f aca="false">A19+B19</f>
        <v>44</v>
      </c>
      <c r="D19" s="1" t="s">
        <v>26</v>
      </c>
      <c r="E19" s="1" t="s">
        <v>33</v>
      </c>
      <c r="F19" s="21" t="n">
        <v>38730</v>
      </c>
      <c r="G19" s="22" t="s">
        <v>59</v>
      </c>
    </row>
    <row r="20" customFormat="false" ht="12.75" hidden="false" customHeight="false" outlineLevel="0" collapsed="false">
      <c r="A20" s="1" t="n">
        <v>16</v>
      </c>
      <c r="B20" s="1" t="n">
        <v>31</v>
      </c>
      <c r="C20" s="1" t="n">
        <f aca="false">A20+B20</f>
        <v>47</v>
      </c>
      <c r="D20" s="1" t="s">
        <v>29</v>
      </c>
      <c r="E20" s="1" t="s">
        <v>36</v>
      </c>
      <c r="F20" s="21" t="n">
        <v>38731</v>
      </c>
      <c r="G20" s="22" t="s">
        <v>60</v>
      </c>
    </row>
    <row r="21" customFormat="false" ht="12.75" hidden="false" customHeight="false" outlineLevel="0" collapsed="false">
      <c r="A21" s="1" t="n">
        <v>17</v>
      </c>
      <c r="B21" s="1" t="n">
        <v>33</v>
      </c>
      <c r="C21" s="1" t="n">
        <f aca="false">A21+B21</f>
        <v>50</v>
      </c>
      <c r="D21" s="1" t="s">
        <v>32</v>
      </c>
      <c r="E21" s="1" t="s">
        <v>39</v>
      </c>
      <c r="F21" s="21" t="n">
        <v>38732</v>
      </c>
      <c r="G21" s="22" t="s">
        <v>61</v>
      </c>
    </row>
    <row r="22" customFormat="false" ht="12.75" hidden="false" customHeight="false" outlineLevel="0" collapsed="false">
      <c r="A22" s="1" t="n">
        <v>18</v>
      </c>
      <c r="B22" s="1" t="n">
        <v>35</v>
      </c>
      <c r="C22" s="1" t="n">
        <f aca="false">A22+B22</f>
        <v>53</v>
      </c>
      <c r="D22" s="1" t="s">
        <v>35</v>
      </c>
      <c r="E22" s="1" t="s">
        <v>42</v>
      </c>
      <c r="F22" s="21" t="n">
        <v>38733</v>
      </c>
      <c r="G22" s="22" t="s">
        <v>62</v>
      </c>
    </row>
    <row r="23" customFormat="false" ht="12.75" hidden="false" customHeight="false" outlineLevel="0" collapsed="false">
      <c r="A23" s="1" t="n">
        <v>19</v>
      </c>
      <c r="B23" s="1" t="n">
        <v>37</v>
      </c>
      <c r="C23" s="1" t="n">
        <f aca="false">A23+B23</f>
        <v>56</v>
      </c>
      <c r="D23" s="1" t="s">
        <v>38</v>
      </c>
      <c r="E23" s="1" t="s">
        <v>45</v>
      </c>
      <c r="F23" s="21" t="n">
        <v>38734</v>
      </c>
      <c r="G23" s="22" t="s">
        <v>63</v>
      </c>
    </row>
    <row r="24" customFormat="false" ht="12.75" hidden="false" customHeight="false" outlineLevel="0" collapsed="false">
      <c r="A24" s="1" t="n">
        <v>20</v>
      </c>
      <c r="B24" s="1" t="n">
        <v>39</v>
      </c>
      <c r="C24" s="1" t="n">
        <f aca="false">A24+B24</f>
        <v>59</v>
      </c>
      <c r="D24" s="1" t="s">
        <v>41</v>
      </c>
      <c r="E24" s="1" t="s">
        <v>47</v>
      </c>
      <c r="F24" s="21" t="n">
        <v>38735</v>
      </c>
      <c r="G24" s="22" t="s">
        <v>64</v>
      </c>
    </row>
    <row r="25" customFormat="false" ht="12.75" hidden="false" customHeight="false" outlineLevel="0" collapsed="false">
      <c r="A25" s="1" t="n">
        <v>21</v>
      </c>
      <c r="B25" s="1" t="n">
        <v>41</v>
      </c>
      <c r="C25" s="1" t="n">
        <f aca="false">A25+B25</f>
        <v>62</v>
      </c>
      <c r="D25" s="1" t="s">
        <v>44</v>
      </c>
      <c r="E25" s="1" t="s">
        <v>49</v>
      </c>
      <c r="F25" s="21" t="n">
        <v>38736</v>
      </c>
      <c r="G25" s="22" t="s">
        <v>65</v>
      </c>
    </row>
    <row r="26" customFormat="false" ht="12.75" hidden="false" customHeight="false" outlineLevel="0" collapsed="false">
      <c r="A26" s="1" t="n">
        <v>22</v>
      </c>
      <c r="B26" s="1" t="n">
        <v>43</v>
      </c>
      <c r="C26" s="1" t="n">
        <f aca="false">A26+B26</f>
        <v>65</v>
      </c>
      <c r="D26" s="1" t="s">
        <v>26</v>
      </c>
      <c r="E26" s="1" t="s">
        <v>51</v>
      </c>
      <c r="F26" s="21" t="n">
        <v>38737</v>
      </c>
      <c r="G26" s="22" t="s">
        <v>66</v>
      </c>
    </row>
    <row r="27" customFormat="false" ht="12.75" hidden="false" customHeight="false" outlineLevel="0" collapsed="false">
      <c r="A27" s="1" t="n">
        <v>23</v>
      </c>
      <c r="B27" s="1" t="n">
        <v>45</v>
      </c>
      <c r="C27" s="1" t="n">
        <f aca="false">A27+B27</f>
        <v>68</v>
      </c>
      <c r="D27" s="1" t="s">
        <v>29</v>
      </c>
      <c r="E27" s="1" t="s">
        <v>53</v>
      </c>
      <c r="F27" s="21" t="n">
        <v>38738</v>
      </c>
      <c r="G27" s="22" t="s">
        <v>67</v>
      </c>
    </row>
    <row r="28" customFormat="false" ht="12.75" hidden="false" customHeight="false" outlineLevel="0" collapsed="false">
      <c r="A28" s="1" t="n">
        <v>24</v>
      </c>
      <c r="B28" s="1" t="n">
        <v>47</v>
      </c>
      <c r="C28" s="1" t="n">
        <f aca="false">A28+B28</f>
        <v>71</v>
      </c>
      <c r="D28" s="1" t="s">
        <v>32</v>
      </c>
      <c r="E28" s="1" t="s">
        <v>55</v>
      </c>
      <c r="F28" s="21" t="n">
        <v>38739</v>
      </c>
      <c r="G28" s="22" t="s">
        <v>68</v>
      </c>
    </row>
    <row r="29" customFormat="false" ht="12.75" hidden="false" customHeight="false" outlineLevel="0" collapsed="false">
      <c r="A29" s="1" t="n">
        <v>25</v>
      </c>
      <c r="B29" s="1" t="n">
        <v>49</v>
      </c>
      <c r="C29" s="1" t="n">
        <f aca="false">A29+B29</f>
        <v>74</v>
      </c>
      <c r="D29" s="1" t="s">
        <v>35</v>
      </c>
      <c r="E29" s="1" t="s">
        <v>27</v>
      </c>
      <c r="F29" s="21" t="n">
        <v>38740</v>
      </c>
      <c r="G29" s="22" t="s">
        <v>69</v>
      </c>
    </row>
    <row r="30" customFormat="false" ht="12.75" hidden="false" customHeight="false" outlineLevel="0" collapsed="false">
      <c r="A30" s="1" t="n">
        <v>26</v>
      </c>
      <c r="B30" s="1" t="n">
        <v>51</v>
      </c>
      <c r="C30" s="1" t="n">
        <f aca="false">A30+B30</f>
        <v>77</v>
      </c>
      <c r="D30" s="1" t="s">
        <v>38</v>
      </c>
      <c r="E30" s="1" t="s">
        <v>30</v>
      </c>
      <c r="F30" s="21" t="n">
        <v>38741</v>
      </c>
      <c r="G30" s="22" t="s">
        <v>70</v>
      </c>
    </row>
    <row r="31" customFormat="false" ht="12.75" hidden="false" customHeight="false" outlineLevel="0" collapsed="false">
      <c r="A31" s="1" t="n">
        <v>27</v>
      </c>
      <c r="B31" s="1" t="n">
        <v>53</v>
      </c>
      <c r="C31" s="1" t="n">
        <f aca="false">A31+B31</f>
        <v>80</v>
      </c>
      <c r="D31" s="1" t="s">
        <v>41</v>
      </c>
      <c r="E31" s="1" t="s">
        <v>33</v>
      </c>
      <c r="F31" s="21" t="n">
        <v>38742</v>
      </c>
      <c r="G31" s="22" t="s">
        <v>71</v>
      </c>
    </row>
    <row r="32" customFormat="false" ht="12.75" hidden="false" customHeight="false" outlineLevel="0" collapsed="false">
      <c r="A32" s="1" t="n">
        <v>28</v>
      </c>
      <c r="B32" s="1" t="n">
        <v>55</v>
      </c>
      <c r="C32" s="1" t="n">
        <f aca="false">A32+B32</f>
        <v>83</v>
      </c>
      <c r="D32" s="1" t="s">
        <v>44</v>
      </c>
      <c r="E32" s="1" t="s">
        <v>36</v>
      </c>
      <c r="F32" s="21" t="n">
        <v>38743</v>
      </c>
      <c r="G32" s="22" t="s">
        <v>72</v>
      </c>
    </row>
    <row r="33" customFormat="false" ht="12.75" hidden="false" customHeight="false" outlineLevel="0" collapsed="false">
      <c r="A33" s="1" t="n">
        <v>29</v>
      </c>
      <c r="B33" s="1" t="n">
        <v>57</v>
      </c>
      <c r="C33" s="1" t="n">
        <f aca="false">A33+B33</f>
        <v>86</v>
      </c>
      <c r="D33" s="1" t="s">
        <v>26</v>
      </c>
      <c r="E33" s="1" t="s">
        <v>39</v>
      </c>
      <c r="F33" s="21" t="n">
        <v>38744</v>
      </c>
      <c r="G33" s="22" t="s">
        <v>73</v>
      </c>
    </row>
    <row r="34" customFormat="false" ht="12.75" hidden="false" customHeight="false" outlineLevel="0" collapsed="false">
      <c r="A34" s="1" t="n">
        <v>30</v>
      </c>
      <c r="B34" s="1" t="n">
        <v>59</v>
      </c>
      <c r="C34" s="1" t="n">
        <f aca="false">A34+B34</f>
        <v>89</v>
      </c>
      <c r="D34" s="1" t="s">
        <v>29</v>
      </c>
      <c r="E34" s="1" t="s">
        <v>42</v>
      </c>
      <c r="F34" s="21" t="n">
        <v>38745</v>
      </c>
      <c r="G34" s="22" t="s">
        <v>74</v>
      </c>
    </row>
    <row r="35" customFormat="false" ht="12.75" hidden="false" customHeight="false" outlineLevel="0" collapsed="false">
      <c r="A35" s="1" t="n">
        <v>31</v>
      </c>
      <c r="B35" s="1" t="n">
        <v>61</v>
      </c>
      <c r="C35" s="1" t="n">
        <f aca="false">A35+B35</f>
        <v>92</v>
      </c>
      <c r="D35" s="1" t="s">
        <v>32</v>
      </c>
      <c r="E35" s="1" t="s">
        <v>45</v>
      </c>
      <c r="F35" s="21" t="n">
        <v>38746</v>
      </c>
      <c r="G35" s="22" t="s">
        <v>75</v>
      </c>
    </row>
    <row r="36" customFormat="false" ht="12.75" hidden="false" customHeight="false" outlineLevel="0" collapsed="false">
      <c r="A36" s="1" t="n">
        <v>32</v>
      </c>
      <c r="B36" s="1" t="n">
        <v>63</v>
      </c>
      <c r="C36" s="1" t="n">
        <f aca="false">A36+B36</f>
        <v>95</v>
      </c>
      <c r="D36" s="1" t="s">
        <v>35</v>
      </c>
      <c r="E36" s="1" t="s">
        <v>47</v>
      </c>
      <c r="F36" s="21" t="n">
        <v>38747</v>
      </c>
      <c r="G36" s="22" t="s">
        <v>76</v>
      </c>
    </row>
    <row r="37" customFormat="false" ht="12.75" hidden="false" customHeight="false" outlineLevel="0" collapsed="false">
      <c r="A37" s="1" t="n">
        <v>33</v>
      </c>
      <c r="B37" s="1" t="n">
        <v>65</v>
      </c>
      <c r="C37" s="1" t="n">
        <f aca="false">A37+B37</f>
        <v>98</v>
      </c>
      <c r="D37" s="1" t="s">
        <v>38</v>
      </c>
      <c r="E37" s="1" t="s">
        <v>49</v>
      </c>
      <c r="F37" s="21" t="n">
        <v>38748</v>
      </c>
      <c r="G37" s="22" t="s">
        <v>77</v>
      </c>
    </row>
    <row r="38" customFormat="false" ht="12.75" hidden="false" customHeight="false" outlineLevel="0" collapsed="false">
      <c r="A38" s="1" t="n">
        <v>34</v>
      </c>
      <c r="B38" s="1" t="n">
        <v>67</v>
      </c>
      <c r="C38" s="1" t="n">
        <f aca="false">A38+B38</f>
        <v>101</v>
      </c>
      <c r="D38" s="1" t="s">
        <v>41</v>
      </c>
      <c r="E38" s="1" t="s">
        <v>51</v>
      </c>
      <c r="F38" s="21" t="n">
        <v>38749</v>
      </c>
      <c r="G38" s="22" t="s">
        <v>78</v>
      </c>
    </row>
    <row r="39" customFormat="false" ht="12.75" hidden="false" customHeight="false" outlineLevel="0" collapsed="false">
      <c r="A39" s="1" t="n">
        <v>35</v>
      </c>
      <c r="B39" s="1" t="n">
        <v>69</v>
      </c>
      <c r="C39" s="1" t="n">
        <f aca="false">A39+B39</f>
        <v>104</v>
      </c>
      <c r="D39" s="1" t="s">
        <v>44</v>
      </c>
      <c r="E39" s="1" t="s">
        <v>53</v>
      </c>
      <c r="F39" s="21" t="n">
        <v>38750</v>
      </c>
      <c r="G39" s="22" t="s">
        <v>79</v>
      </c>
    </row>
    <row r="40" customFormat="false" ht="12.75" hidden="false" customHeight="false" outlineLevel="0" collapsed="false">
      <c r="A40" s="1" t="n">
        <v>36</v>
      </c>
      <c r="B40" s="1" t="n">
        <v>71</v>
      </c>
      <c r="C40" s="1" t="n">
        <f aca="false">A40+B40</f>
        <v>107</v>
      </c>
      <c r="D40" s="1" t="s">
        <v>26</v>
      </c>
      <c r="E40" s="1" t="s">
        <v>55</v>
      </c>
      <c r="F40" s="21" t="n">
        <v>38751</v>
      </c>
      <c r="G40" s="22" t="s">
        <v>80</v>
      </c>
    </row>
  </sheetData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L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3" activeCellId="0" sqref="G23"/>
    </sheetView>
  </sheetViews>
  <sheetFormatPr defaultColWidth="11.43359375" defaultRowHeight="12.75" zeroHeight="false" outlineLevelRow="0" outlineLevelCol="0"/>
  <cols>
    <col collapsed="false" customWidth="false" hidden="false" outlineLevel="0" max="1" min="1" style="10" width="11.42"/>
    <col collapsed="false" customWidth="true" hidden="false" outlineLevel="0" max="2" min="2" style="1" width="7.87"/>
    <col collapsed="false" customWidth="true" hidden="false" outlineLevel="0" max="3" min="3" style="1" width="8.14"/>
    <col collapsed="false" customWidth="true" hidden="false" outlineLevel="0" max="4" min="4" style="1" width="7.87"/>
    <col collapsed="false" customWidth="false" hidden="false" outlineLevel="0" max="8" min="5" style="1" width="11.42"/>
    <col collapsed="false" customWidth="true" hidden="false" outlineLevel="0" max="9" min="9" style="1" width="17.29"/>
    <col collapsed="false" customWidth="true" hidden="false" outlineLevel="0" max="10" min="10" style="1" width="9.29"/>
    <col collapsed="false" customWidth="true" hidden="false" outlineLevel="0" max="11" min="11" style="1" width="21.86"/>
    <col collapsed="false" customWidth="false" hidden="false" outlineLevel="0" max="257" min="12" style="1" width="11.42"/>
    <col collapsed="false" customWidth="true" hidden="false" outlineLevel="0" max="258" min="258" style="1" width="7.87"/>
    <col collapsed="false" customWidth="true" hidden="false" outlineLevel="0" max="259" min="259" style="1" width="8.14"/>
    <col collapsed="false" customWidth="true" hidden="false" outlineLevel="0" max="260" min="260" style="1" width="7.87"/>
    <col collapsed="false" customWidth="false" hidden="false" outlineLevel="0" max="264" min="261" style="1" width="11.42"/>
    <col collapsed="false" customWidth="true" hidden="false" outlineLevel="0" max="265" min="265" style="1" width="17.29"/>
    <col collapsed="false" customWidth="true" hidden="false" outlineLevel="0" max="266" min="266" style="1" width="7.87"/>
    <col collapsed="false" customWidth="true" hidden="false" outlineLevel="0" max="267" min="267" style="1" width="13.14"/>
    <col collapsed="false" customWidth="false" hidden="false" outlineLevel="0" max="513" min="268" style="1" width="11.42"/>
    <col collapsed="false" customWidth="true" hidden="false" outlineLevel="0" max="514" min="514" style="1" width="7.87"/>
    <col collapsed="false" customWidth="true" hidden="false" outlineLevel="0" max="515" min="515" style="1" width="8.14"/>
    <col collapsed="false" customWidth="true" hidden="false" outlineLevel="0" max="516" min="516" style="1" width="7.87"/>
    <col collapsed="false" customWidth="false" hidden="false" outlineLevel="0" max="520" min="517" style="1" width="11.42"/>
    <col collapsed="false" customWidth="true" hidden="false" outlineLevel="0" max="521" min="521" style="1" width="17.29"/>
    <col collapsed="false" customWidth="true" hidden="false" outlineLevel="0" max="522" min="522" style="1" width="7.87"/>
    <col collapsed="false" customWidth="true" hidden="false" outlineLevel="0" max="523" min="523" style="1" width="13.14"/>
    <col collapsed="false" customWidth="false" hidden="false" outlineLevel="0" max="769" min="524" style="1" width="11.42"/>
    <col collapsed="false" customWidth="true" hidden="false" outlineLevel="0" max="770" min="770" style="1" width="7.87"/>
    <col collapsed="false" customWidth="true" hidden="false" outlineLevel="0" max="771" min="771" style="1" width="8.14"/>
    <col collapsed="false" customWidth="true" hidden="false" outlineLevel="0" max="772" min="772" style="1" width="7.87"/>
    <col collapsed="false" customWidth="false" hidden="false" outlineLevel="0" max="776" min="773" style="1" width="11.42"/>
    <col collapsed="false" customWidth="true" hidden="false" outlineLevel="0" max="777" min="777" style="1" width="17.29"/>
    <col collapsed="false" customWidth="true" hidden="false" outlineLevel="0" max="778" min="778" style="1" width="7.87"/>
    <col collapsed="false" customWidth="true" hidden="false" outlineLevel="0" max="779" min="779" style="1" width="13.14"/>
    <col collapsed="false" customWidth="false" hidden="false" outlineLevel="0" max="1024" min="780" style="1" width="11.42"/>
  </cols>
  <sheetData>
    <row r="2" customFormat="false" ht="18" hidden="false" customHeight="false" outlineLevel="0" collapsed="false">
      <c r="B2" s="2" t="s">
        <v>81</v>
      </c>
    </row>
    <row r="4" customFormat="false" ht="12.75" hidden="false" customHeight="false" outlineLevel="0" collapsed="false">
      <c r="B4" s="5" t="s">
        <v>82</v>
      </c>
      <c r="C4" s="5" t="s">
        <v>83</v>
      </c>
      <c r="D4" s="5" t="s">
        <v>84</v>
      </c>
      <c r="E4" s="5" t="s">
        <v>85</v>
      </c>
      <c r="H4" s="5" t="s">
        <v>86</v>
      </c>
    </row>
    <row r="5" customFormat="false" ht="13.5" hidden="false" customHeight="false" outlineLevel="0" collapsed="false">
      <c r="B5" s="23" t="n">
        <v>5</v>
      </c>
      <c r="C5" s="24" t="n">
        <v>6</v>
      </c>
      <c r="D5" s="23" t="n">
        <v>7</v>
      </c>
      <c r="E5" s="25" t="n">
        <f aca="false">MAX(B5:D5)</f>
        <v>7</v>
      </c>
      <c r="F5" s="10"/>
    </row>
    <row r="6" customFormat="false" ht="13.5" hidden="false" customHeight="false" outlineLevel="0" collapsed="false">
      <c r="B6" s="23" t="n">
        <v>7</v>
      </c>
      <c r="C6" s="23" t="n">
        <v>1</v>
      </c>
      <c r="D6" s="23" t="n">
        <v>8</v>
      </c>
      <c r="E6" s="25" t="n">
        <f aca="false">MAX(B6:D6)</f>
        <v>8</v>
      </c>
      <c r="F6" s="10"/>
      <c r="H6" s="26" t="s">
        <v>87</v>
      </c>
      <c r="I6" s="27" t="s">
        <v>88</v>
      </c>
      <c r="J6" s="27" t="s">
        <v>89</v>
      </c>
      <c r="K6" s="27" t="s">
        <v>90</v>
      </c>
      <c r="L6" s="28" t="s">
        <v>91</v>
      </c>
    </row>
    <row r="7" customFormat="false" ht="12.75" hidden="false" customHeight="false" outlineLevel="0" collapsed="false">
      <c r="B7" s="23" t="n">
        <v>8</v>
      </c>
      <c r="C7" s="23" t="n">
        <v>6</v>
      </c>
      <c r="D7" s="23" t="n">
        <v>5</v>
      </c>
      <c r="E7" s="25" t="n">
        <f aca="false">MAX(B7:D7)</f>
        <v>8</v>
      </c>
      <c r="F7" s="10"/>
      <c r="H7" s="29" t="s">
        <v>92</v>
      </c>
      <c r="I7" s="30" t="n">
        <v>2000</v>
      </c>
      <c r="J7" s="30" t="n">
        <v>500</v>
      </c>
      <c r="K7" s="6" t="n">
        <v>3</v>
      </c>
      <c r="L7" s="31" t="n">
        <f aca="false">SLN(I7,J7,K7)</f>
        <v>500</v>
      </c>
    </row>
    <row r="8" customFormat="false" ht="12.75" hidden="false" customHeight="false" outlineLevel="0" collapsed="false">
      <c r="B8" s="23" t="n">
        <v>4</v>
      </c>
      <c r="C8" s="23" t="n">
        <v>8</v>
      </c>
      <c r="D8" s="23" t="n">
        <v>3</v>
      </c>
      <c r="E8" s="25" t="n">
        <f aca="false">MAX(B8:D8)</f>
        <v>8</v>
      </c>
      <c r="F8" s="10"/>
      <c r="H8" s="29" t="s">
        <v>93</v>
      </c>
      <c r="I8" s="30" t="n">
        <v>5000</v>
      </c>
      <c r="J8" s="30" t="n">
        <v>0</v>
      </c>
      <c r="K8" s="6" t="n">
        <v>10</v>
      </c>
      <c r="L8" s="31" t="n">
        <f aca="false">SLN(I8,J8,K8)</f>
        <v>500</v>
      </c>
    </row>
    <row r="9" customFormat="false" ht="12.75" hidden="false" customHeight="false" outlineLevel="0" collapsed="false">
      <c r="B9" s="23" t="n">
        <v>6</v>
      </c>
      <c r="C9" s="23" t="n">
        <v>7</v>
      </c>
      <c r="D9" s="23" t="n">
        <v>5</v>
      </c>
      <c r="E9" s="25" t="n">
        <f aca="false">MAX(B9:D9)</f>
        <v>7</v>
      </c>
      <c r="F9" s="10"/>
      <c r="H9" s="32" t="s">
        <v>94</v>
      </c>
      <c r="I9" s="33" t="n">
        <v>16230</v>
      </c>
      <c r="J9" s="33" t="n">
        <v>20</v>
      </c>
      <c r="K9" s="34" t="n">
        <v>7</v>
      </c>
      <c r="L9" s="35" t="n">
        <f aca="false">SLN(I9,J9,K9)</f>
        <v>2315.71428571429</v>
      </c>
    </row>
    <row r="10" customFormat="false" ht="12.75" hidden="false" customHeight="false" outlineLevel="0" collapsed="false">
      <c r="B10" s="24" t="n">
        <v>9</v>
      </c>
      <c r="C10" s="23" t="n">
        <v>4</v>
      </c>
      <c r="D10" s="23" t="n">
        <v>4</v>
      </c>
      <c r="E10" s="25" t="n">
        <f aca="false">MAX(B10:D10)</f>
        <v>9</v>
      </c>
      <c r="F10" s="10"/>
    </row>
    <row r="11" customFormat="false" ht="12.75" hidden="false" customHeight="false" outlineLevel="0" collapsed="false">
      <c r="B11" s="23" t="n">
        <v>8</v>
      </c>
      <c r="C11" s="23" t="n">
        <v>5</v>
      </c>
      <c r="D11" s="23" t="n">
        <v>5</v>
      </c>
      <c r="E11" s="25" t="n">
        <f aca="false">MAX(B11:D11)</f>
        <v>8</v>
      </c>
      <c r="F11" s="10"/>
      <c r="G11" s="36"/>
      <c r="H11" s="36"/>
    </row>
    <row r="12" customFormat="false" ht="12.75" hidden="false" customHeight="false" outlineLevel="0" collapsed="false">
      <c r="B12" s="23" t="n">
        <v>2</v>
      </c>
      <c r="C12" s="23" t="n">
        <v>6</v>
      </c>
      <c r="D12" s="23" t="n">
        <v>2</v>
      </c>
      <c r="E12" s="25" t="n">
        <f aca="false">MAX(B12:D12)</f>
        <v>6</v>
      </c>
      <c r="F12" s="10"/>
      <c r="G12" s="37"/>
      <c r="H12" s="37"/>
    </row>
    <row r="13" customFormat="false" ht="12.75" hidden="false" customHeight="false" outlineLevel="0" collapsed="false">
      <c r="B13" s="23" t="n">
        <v>2</v>
      </c>
      <c r="C13" s="23" t="n">
        <v>5</v>
      </c>
      <c r="D13" s="38" t="n">
        <v>5</v>
      </c>
      <c r="E13" s="25" t="n">
        <f aca="false">MAX(B13:D13)</f>
        <v>5</v>
      </c>
      <c r="F13" s="10"/>
      <c r="G13" s="37"/>
      <c r="H13" s="37"/>
    </row>
    <row r="14" customFormat="false" ht="12.75" hidden="false" customHeight="false" outlineLevel="0" collapsed="false">
      <c r="B14" s="23" t="n">
        <v>5</v>
      </c>
      <c r="C14" s="23" t="n">
        <v>2</v>
      </c>
      <c r="D14" s="23" t="n">
        <v>1</v>
      </c>
      <c r="E14" s="25" t="n">
        <f aca="false">MAX(B14:D14)</f>
        <v>5</v>
      </c>
      <c r="F14" s="10"/>
      <c r="G14" s="37"/>
      <c r="H14" s="37"/>
    </row>
    <row r="15" customFormat="false" ht="12.75" hidden="false" customHeight="false" outlineLevel="0" collapsed="false">
      <c r="A15" s="10" t="s">
        <v>95</v>
      </c>
      <c r="B15" s="25" t="n">
        <f aca="false">SUM(B5:B14)</f>
        <v>56</v>
      </c>
      <c r="C15" s="25" t="n">
        <f aca="false">SUM(C5:C14)</f>
        <v>50</v>
      </c>
      <c r="D15" s="25" t="n">
        <f aca="false">SUM(D5:D14)</f>
        <v>45</v>
      </c>
      <c r="E15" s="10"/>
      <c r="F15" s="10"/>
      <c r="G15" s="37"/>
      <c r="H15" s="37"/>
    </row>
    <row r="16" customFormat="false" ht="12.75" hidden="false" customHeight="false" outlineLevel="0" collapsed="false">
      <c r="B16" s="10"/>
      <c r="C16" s="10"/>
      <c r="D16" s="39" t="s">
        <v>96</v>
      </c>
      <c r="E16" s="40" t="n">
        <f aca="false">SUM(B15:D15)</f>
        <v>151</v>
      </c>
      <c r="F16" s="10"/>
      <c r="G16" s="36"/>
      <c r="H16" s="36"/>
    </row>
    <row r="17" customFormat="false" ht="12.75" hidden="false" customHeight="false" outlineLevel="0" collapsed="false">
      <c r="B17" s="10"/>
      <c r="C17" s="10"/>
      <c r="D17" s="39" t="s">
        <v>97</v>
      </c>
      <c r="E17" s="25" t="n">
        <f aca="false">AVERAGE(B5:D14)</f>
        <v>5.03333333333333</v>
      </c>
      <c r="F17" s="10"/>
    </row>
    <row r="18" customFormat="false" ht="12.75" hidden="false" customHeight="false" outlineLevel="0" collapsed="false">
      <c r="B18" s="10"/>
      <c r="C18" s="10"/>
      <c r="D18" s="10"/>
      <c r="E18" s="10"/>
      <c r="F18" s="10"/>
    </row>
    <row r="20" s="10" customFormat="true" ht="12.75" hidden="false" customHeight="false" outlineLevel="0" collapsed="false">
      <c r="B20" s="41" t="s">
        <v>82</v>
      </c>
      <c r="C20" s="41" t="s">
        <v>98</v>
      </c>
      <c r="D20" s="41"/>
    </row>
    <row r="21" customFormat="false" ht="12.75" hidden="false" customHeight="false" outlineLevel="0" collapsed="false">
      <c r="B21" s="25" t="n">
        <f aca="false">B5</f>
        <v>5</v>
      </c>
      <c r="C21" s="25" t="n">
        <f aca="false">$E$17-B21</f>
        <v>0.0333333333333332</v>
      </c>
      <c r="D21" s="10"/>
      <c r="E21" s="42"/>
    </row>
    <row r="22" customFormat="false" ht="12.75" hidden="false" customHeight="false" outlineLevel="0" collapsed="false">
      <c r="B22" s="25" t="n">
        <f aca="false">B6</f>
        <v>7</v>
      </c>
      <c r="C22" s="25" t="n">
        <f aca="false">$E$17-B22</f>
        <v>-1.96666666666667</v>
      </c>
      <c r="D22" s="10"/>
      <c r="E22" s="10"/>
    </row>
    <row r="23" customFormat="false" ht="12.75" hidden="false" customHeight="false" outlineLevel="0" collapsed="false">
      <c r="B23" s="25" t="n">
        <f aca="false">B7</f>
        <v>8</v>
      </c>
      <c r="C23" s="25" t="n">
        <f aca="false">$E$17-B23</f>
        <v>-2.96666666666667</v>
      </c>
      <c r="D23" s="10"/>
      <c r="E23" s="10"/>
    </row>
    <row r="24" customFormat="false" ht="12.75" hidden="false" customHeight="false" outlineLevel="0" collapsed="false">
      <c r="B24" s="25" t="n">
        <f aca="false">B8</f>
        <v>4</v>
      </c>
      <c r="C24" s="25" t="n">
        <f aca="false">$E$17-B24</f>
        <v>1.03333333333333</v>
      </c>
      <c r="D24" s="10"/>
      <c r="E24" s="10"/>
    </row>
    <row r="25" customFormat="false" ht="12.75" hidden="false" customHeight="false" outlineLevel="0" collapsed="false">
      <c r="B25" s="25" t="n">
        <f aca="false">B9</f>
        <v>6</v>
      </c>
      <c r="C25" s="25" t="n">
        <f aca="false">$E$17-B25</f>
        <v>-0.966666666666667</v>
      </c>
      <c r="D25" s="10"/>
      <c r="E25" s="10"/>
    </row>
    <row r="26" customFormat="false" ht="12.75" hidden="false" customHeight="false" outlineLevel="0" collapsed="false">
      <c r="B26" s="25" t="n">
        <f aca="false">B10</f>
        <v>9</v>
      </c>
      <c r="C26" s="25" t="n">
        <f aca="false">$E$17-B26</f>
        <v>-3.96666666666667</v>
      </c>
      <c r="D26" s="10"/>
      <c r="E26" s="10"/>
    </row>
    <row r="27" customFormat="false" ht="12.75" hidden="false" customHeight="false" outlineLevel="0" collapsed="false">
      <c r="B27" s="25" t="n">
        <f aca="false">B11</f>
        <v>8</v>
      </c>
      <c r="C27" s="25" t="n">
        <f aca="false">$E$17-B27</f>
        <v>-2.96666666666667</v>
      </c>
      <c r="D27" s="10"/>
      <c r="E27" s="10"/>
    </row>
    <row r="28" customFormat="false" ht="12.75" hidden="false" customHeight="false" outlineLevel="0" collapsed="false">
      <c r="B28" s="25" t="n">
        <f aca="false">B12</f>
        <v>2</v>
      </c>
      <c r="C28" s="25" t="n">
        <f aca="false">$E$17-B28</f>
        <v>3.03333333333333</v>
      </c>
      <c r="D28" s="10"/>
      <c r="E28" s="10"/>
    </row>
    <row r="29" customFormat="false" ht="12.75" hidden="false" customHeight="false" outlineLevel="0" collapsed="false">
      <c r="B29" s="25" t="n">
        <f aca="false">B13</f>
        <v>2</v>
      </c>
      <c r="C29" s="25" t="n">
        <f aca="false">$E$17-B29</f>
        <v>3.03333333333333</v>
      </c>
      <c r="D29" s="10"/>
      <c r="E29" s="10"/>
    </row>
    <row r="30" customFormat="false" ht="12.75" hidden="false" customHeight="false" outlineLevel="0" collapsed="false">
      <c r="B30" s="25" t="n">
        <f aca="false">B14</f>
        <v>5</v>
      </c>
      <c r="C30" s="25" t="n">
        <f aca="false">$E$17-B30</f>
        <v>0.0333333333333332</v>
      </c>
      <c r="D30" s="10"/>
      <c r="E30" s="10"/>
    </row>
    <row r="31" customFormat="false" ht="13.5" hidden="false" customHeight="false" outlineLevel="0" collapsed="false">
      <c r="B31" s="10"/>
      <c r="C31" s="10"/>
      <c r="D31" s="10"/>
      <c r="E31" s="10"/>
    </row>
    <row r="32" customFormat="false" ht="13.5" hidden="false" customHeight="false" outlineLevel="0" collapsed="false">
      <c r="B32" s="10"/>
      <c r="C32" s="10"/>
      <c r="D32" s="10"/>
      <c r="E32" s="10"/>
      <c r="G32" s="43" t="s">
        <v>99</v>
      </c>
    </row>
    <row r="33" customFormat="false" ht="12.75" hidden="false" customHeight="false" outlineLevel="0" collapsed="false">
      <c r="B33" s="44" t="s">
        <v>100</v>
      </c>
      <c r="C33" s="10"/>
      <c r="D33" s="10"/>
      <c r="E33" s="10"/>
      <c r="G33" s="45" t="n">
        <f aca="true">TODAY()</f>
        <v>44516</v>
      </c>
    </row>
    <row r="34" customFormat="false" ht="12.75" hidden="false" customHeight="false" outlineLevel="0" collapsed="false">
      <c r="B34" s="5" t="s">
        <v>101</v>
      </c>
      <c r="G34" s="46" t="n">
        <f aca="false">MOD(1024,5)</f>
        <v>4</v>
      </c>
    </row>
    <row r="35" customFormat="false" ht="12.75" hidden="false" customHeight="false" outlineLevel="0" collapsed="false">
      <c r="B35" s="5" t="s">
        <v>102</v>
      </c>
      <c r="G35" s="46" t="str">
        <f aca="false">ROMAN(1024)</f>
        <v>MXXIV</v>
      </c>
    </row>
    <row r="36" customFormat="false" ht="12.75" hidden="false" customHeight="false" outlineLevel="0" collapsed="false">
      <c r="B36" s="47"/>
    </row>
    <row r="37" customFormat="false" ht="12.75" hidden="false" customHeight="false" outlineLevel="0" collapsed="false">
      <c r="B37" s="47"/>
    </row>
  </sheetData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I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10" activeCellId="0" sqref="J10"/>
    </sheetView>
  </sheetViews>
  <sheetFormatPr defaultColWidth="10.70703125" defaultRowHeight="15" zeroHeight="false" outlineLevelRow="0" outlineLevelCol="0"/>
  <cols>
    <col collapsed="false" customWidth="true" hidden="false" outlineLevel="0" max="3" min="3" style="0" width="24"/>
    <col collapsed="false" customWidth="true" hidden="false" outlineLevel="0" max="9" min="9" style="0" width="16.71"/>
    <col collapsed="false" customWidth="true" hidden="false" outlineLevel="0" max="259" min="259" style="0" width="24"/>
    <col collapsed="false" customWidth="true" hidden="false" outlineLevel="0" max="515" min="515" style="0" width="24"/>
    <col collapsed="false" customWidth="true" hidden="false" outlineLevel="0" max="771" min="771" style="0" width="24"/>
  </cols>
  <sheetData>
    <row r="2" customFormat="false" ht="18" hidden="false" customHeight="false" outlineLevel="0" collapsed="false">
      <c r="A2" s="48" t="s">
        <v>103</v>
      </c>
      <c r="B2" s="49"/>
      <c r="C2" s="49"/>
      <c r="D2" s="49"/>
      <c r="E2" s="49"/>
      <c r="F2" s="49"/>
      <c r="G2" s="49"/>
      <c r="H2" s="49"/>
      <c r="I2" s="49"/>
    </row>
    <row r="4" customFormat="false" ht="15.75" hidden="false" customHeight="false" outlineLevel="0" collapsed="false">
      <c r="A4" s="50" t="s">
        <v>104</v>
      </c>
      <c r="B4" s="51" t="s">
        <v>105</v>
      </c>
      <c r="C4" s="52" t="s">
        <v>106</v>
      </c>
      <c r="D4" s="50" t="s">
        <v>107</v>
      </c>
      <c r="E4" s="49"/>
      <c r="F4" s="49"/>
      <c r="G4" s="53" t="s">
        <v>108</v>
      </c>
      <c r="H4" s="49"/>
      <c r="I4" s="49"/>
    </row>
    <row r="5" customFormat="false" ht="15.75" hidden="false" customHeight="false" outlineLevel="0" collapsed="false">
      <c r="A5" s="54" t="n">
        <v>1</v>
      </c>
      <c r="B5" s="54" t="s">
        <v>109</v>
      </c>
      <c r="C5" s="55" t="s">
        <v>110</v>
      </c>
      <c r="D5" s="56" t="n">
        <v>3</v>
      </c>
      <c r="E5" s="49"/>
      <c r="F5" s="49"/>
      <c r="G5" s="57"/>
      <c r="H5" s="57"/>
      <c r="I5" s="57"/>
    </row>
    <row r="6" customFormat="false" ht="15" hidden="false" customHeight="false" outlineLevel="0" collapsed="false">
      <c r="A6" s="54" t="n">
        <v>2</v>
      </c>
      <c r="B6" s="54" t="s">
        <v>109</v>
      </c>
      <c r="C6" s="55" t="s">
        <v>111</v>
      </c>
      <c r="D6" s="56" t="n">
        <v>3</v>
      </c>
      <c r="E6" s="49"/>
      <c r="F6" s="58"/>
      <c r="G6" s="59" t="s">
        <v>112</v>
      </c>
      <c r="H6" s="60"/>
      <c r="I6" s="61" t="s">
        <v>113</v>
      </c>
    </row>
    <row r="7" customFormat="false" ht="15" hidden="false" customHeight="false" outlineLevel="0" collapsed="false">
      <c r="A7" s="54" t="n">
        <v>3</v>
      </c>
      <c r="B7" s="54" t="s">
        <v>109</v>
      </c>
      <c r="C7" s="55" t="s">
        <v>114</v>
      </c>
      <c r="D7" s="56" t="n">
        <v>4</v>
      </c>
      <c r="E7" s="49"/>
      <c r="F7" s="58"/>
      <c r="G7" s="62"/>
      <c r="H7" s="57"/>
      <c r="I7" s="63"/>
    </row>
    <row r="8" customFormat="false" ht="15.75" hidden="false" customHeight="false" outlineLevel="0" collapsed="false">
      <c r="A8" s="54" t="n">
        <v>4</v>
      </c>
      <c r="B8" s="54" t="s">
        <v>109</v>
      </c>
      <c r="C8" s="55" t="s">
        <v>115</v>
      </c>
      <c r="D8" s="56" t="n">
        <v>6</v>
      </c>
      <c r="E8" s="49"/>
      <c r="F8" s="64"/>
      <c r="G8" s="65" t="s">
        <v>116</v>
      </c>
      <c r="H8" s="66" t="n">
        <f aca="false">VLOOKUP(I6,C:D,2,0)</f>
        <v>3</v>
      </c>
      <c r="I8" s="67"/>
    </row>
    <row r="9" customFormat="false" ht="15" hidden="false" customHeight="false" outlineLevel="0" collapsed="false">
      <c r="A9" s="54" t="n">
        <v>5</v>
      </c>
      <c r="B9" s="54" t="s">
        <v>117</v>
      </c>
      <c r="C9" s="55" t="s">
        <v>118</v>
      </c>
      <c r="D9" s="56" t="n">
        <v>6.8</v>
      </c>
      <c r="E9" s="49"/>
      <c r="F9" s="68"/>
      <c r="G9" s="49"/>
      <c r="H9" s="49"/>
      <c r="I9" s="49"/>
    </row>
    <row r="10" customFormat="false" ht="15.75" hidden="false" customHeight="false" outlineLevel="0" collapsed="false">
      <c r="A10" s="54" t="n">
        <v>6</v>
      </c>
      <c r="B10" s="54" t="s">
        <v>117</v>
      </c>
      <c r="C10" s="55" t="s">
        <v>119</v>
      </c>
      <c r="D10" s="56" t="n">
        <v>6.8</v>
      </c>
      <c r="E10" s="49"/>
      <c r="F10" s="49"/>
      <c r="G10" s="49"/>
      <c r="H10" s="49"/>
      <c r="I10" s="49"/>
    </row>
    <row r="11" customFormat="false" ht="15" hidden="false" customHeight="false" outlineLevel="0" collapsed="false">
      <c r="A11" s="54" t="n">
        <v>7</v>
      </c>
      <c r="B11" s="54" t="s">
        <v>117</v>
      </c>
      <c r="C11" s="55" t="s">
        <v>120</v>
      </c>
      <c r="D11" s="56" t="n">
        <v>5.8</v>
      </c>
      <c r="E11" s="49"/>
      <c r="F11" s="49"/>
      <c r="G11" s="69" t="s">
        <v>121</v>
      </c>
      <c r="H11" s="70" t="n">
        <v>5</v>
      </c>
      <c r="I11" s="71"/>
    </row>
    <row r="12" customFormat="false" ht="15" hidden="false" customHeight="false" outlineLevel="0" collapsed="false">
      <c r="A12" s="54" t="n">
        <v>8</v>
      </c>
      <c r="B12" s="54" t="s">
        <v>122</v>
      </c>
      <c r="C12" s="55" t="s">
        <v>123</v>
      </c>
      <c r="D12" s="56" t="n">
        <v>2.8</v>
      </c>
      <c r="E12" s="49"/>
      <c r="F12" s="49"/>
      <c r="G12" s="72"/>
      <c r="H12" s="73"/>
      <c r="I12" s="74"/>
    </row>
    <row r="13" customFormat="false" ht="15.75" hidden="false" customHeight="false" outlineLevel="0" collapsed="false">
      <c r="A13" s="54" t="n">
        <v>9</v>
      </c>
      <c r="B13" s="54" t="s">
        <v>122</v>
      </c>
      <c r="C13" s="55" t="s">
        <v>124</v>
      </c>
      <c r="D13" s="56" t="n">
        <v>2.8</v>
      </c>
      <c r="E13" s="49"/>
      <c r="F13" s="49"/>
      <c r="G13" s="75" t="s">
        <v>125</v>
      </c>
      <c r="H13" s="76" t="str">
        <f aca="false">IF(H11&gt;=H8,"Essen bestellen","Leider zu teuer")</f>
        <v>Essen bestellen</v>
      </c>
      <c r="I13" s="77"/>
    </row>
    <row r="14" customFormat="false" ht="15" hidden="false" customHeight="false" outlineLevel="0" collapsed="false">
      <c r="A14" s="54" t="n">
        <v>10</v>
      </c>
      <c r="B14" s="54" t="s">
        <v>122</v>
      </c>
      <c r="C14" s="55" t="s">
        <v>126</v>
      </c>
      <c r="D14" s="56" t="n">
        <v>2.8</v>
      </c>
      <c r="E14" s="49"/>
      <c r="F14" s="49"/>
      <c r="G14" s="73"/>
      <c r="H14" s="73"/>
      <c r="I14" s="73"/>
    </row>
    <row r="15" customFormat="false" ht="15" hidden="false" customHeight="false" outlineLevel="0" collapsed="false">
      <c r="A15" s="54" t="n">
        <v>11</v>
      </c>
      <c r="B15" s="54" t="s">
        <v>122</v>
      </c>
      <c r="C15" s="55" t="s">
        <v>127</v>
      </c>
      <c r="D15" s="56" t="n">
        <v>2.8</v>
      </c>
      <c r="E15" s="49"/>
      <c r="F15" s="49"/>
    </row>
    <row r="16" customFormat="false" ht="15" hidden="false" customHeight="false" outlineLevel="0" collapsed="false">
      <c r="A16" s="54" t="n">
        <v>12</v>
      </c>
      <c r="B16" s="54" t="s">
        <v>128</v>
      </c>
      <c r="C16" s="55" t="s">
        <v>129</v>
      </c>
      <c r="D16" s="56" t="n">
        <v>3.5</v>
      </c>
      <c r="E16" s="49"/>
      <c r="F16" s="49"/>
    </row>
    <row r="17" customFormat="false" ht="15" hidden="false" customHeight="false" outlineLevel="0" collapsed="false">
      <c r="A17" s="54" t="n">
        <v>13</v>
      </c>
      <c r="B17" s="54" t="s">
        <v>128</v>
      </c>
      <c r="C17" s="55" t="s">
        <v>130</v>
      </c>
      <c r="D17" s="56" t="n">
        <v>3.5</v>
      </c>
      <c r="E17" s="49"/>
      <c r="F17" s="49"/>
    </row>
    <row r="18" customFormat="false" ht="15" hidden="false" customHeight="false" outlineLevel="0" collapsed="false">
      <c r="A18" s="54" t="n">
        <v>14</v>
      </c>
      <c r="B18" s="54" t="s">
        <v>128</v>
      </c>
      <c r="C18" s="78" t="s">
        <v>131</v>
      </c>
      <c r="D18" s="56" t="n">
        <v>4.8</v>
      </c>
      <c r="E18" s="49"/>
      <c r="F18" s="49"/>
    </row>
    <row r="19" customFormat="false" ht="15" hidden="false" customHeight="false" outlineLevel="0" collapsed="false">
      <c r="A19" s="54" t="n">
        <v>15</v>
      </c>
      <c r="B19" s="54" t="s">
        <v>128</v>
      </c>
      <c r="C19" s="55" t="s">
        <v>132</v>
      </c>
      <c r="D19" s="56" t="n">
        <v>4.8</v>
      </c>
      <c r="E19" s="49"/>
      <c r="F19" s="49"/>
    </row>
    <row r="20" customFormat="false" ht="15" hidden="false" customHeight="false" outlineLevel="0" collapsed="false">
      <c r="A20" s="54" t="n">
        <v>16</v>
      </c>
      <c r="B20" s="54" t="s">
        <v>128</v>
      </c>
      <c r="C20" s="79" t="s">
        <v>133</v>
      </c>
      <c r="D20" s="56" t="n">
        <v>4.3</v>
      </c>
      <c r="E20" s="49"/>
      <c r="F20" s="49"/>
    </row>
    <row r="21" customFormat="false" ht="15" hidden="false" customHeight="false" outlineLevel="0" collapsed="false">
      <c r="A21" s="54" t="n">
        <v>17</v>
      </c>
      <c r="B21" s="54" t="s">
        <v>128</v>
      </c>
      <c r="C21" s="78" t="s">
        <v>134</v>
      </c>
      <c r="D21" s="56" t="n">
        <v>5.8</v>
      </c>
      <c r="E21" s="80"/>
      <c r="F21" s="57"/>
    </row>
    <row r="22" customFormat="false" ht="15" hidden="false" customHeight="false" outlineLevel="0" collapsed="false">
      <c r="A22" s="54" t="n">
        <v>18</v>
      </c>
      <c r="B22" s="54" t="s">
        <v>128</v>
      </c>
      <c r="C22" s="78" t="s">
        <v>135</v>
      </c>
      <c r="D22" s="56" t="n">
        <v>4.8</v>
      </c>
      <c r="E22" s="57"/>
      <c r="F22" s="57"/>
      <c r="G22" s="68"/>
      <c r="H22" s="57"/>
      <c r="I22" s="57"/>
    </row>
    <row r="23" customFormat="false" ht="15" hidden="false" customHeight="false" outlineLevel="0" collapsed="false">
      <c r="A23" s="54" t="n">
        <v>19</v>
      </c>
      <c r="B23" s="54" t="s">
        <v>128</v>
      </c>
      <c r="C23" s="78" t="s">
        <v>136</v>
      </c>
      <c r="D23" s="56" t="n">
        <v>6.2</v>
      </c>
      <c r="E23" s="57"/>
      <c r="F23" s="57"/>
      <c r="G23" s="68"/>
      <c r="H23" s="57"/>
      <c r="I23" s="57"/>
    </row>
    <row r="24" customFormat="false" ht="15" hidden="false" customHeight="false" outlineLevel="0" collapsed="false">
      <c r="A24" s="54" t="n">
        <v>20</v>
      </c>
      <c r="B24" s="54" t="s">
        <v>128</v>
      </c>
      <c r="C24" s="79" t="s">
        <v>137</v>
      </c>
      <c r="D24" s="56" t="n">
        <v>5.8</v>
      </c>
      <c r="E24" s="57"/>
      <c r="F24" s="57"/>
      <c r="G24" s="68"/>
      <c r="H24" s="57"/>
      <c r="I24" s="57"/>
    </row>
    <row r="25" customFormat="false" ht="15" hidden="false" customHeight="false" outlineLevel="0" collapsed="false">
      <c r="A25" s="54" t="n">
        <v>21</v>
      </c>
      <c r="B25" s="54" t="s">
        <v>128</v>
      </c>
      <c r="C25" s="78" t="s">
        <v>138</v>
      </c>
      <c r="D25" s="56" t="n">
        <v>4.8</v>
      </c>
      <c r="E25" s="57"/>
      <c r="F25" s="57"/>
      <c r="G25" s="68"/>
      <c r="H25" s="57"/>
      <c r="I25" s="57"/>
    </row>
    <row r="26" customFormat="false" ht="15" hidden="false" customHeight="false" outlineLevel="0" collapsed="false">
      <c r="A26" s="54" t="n">
        <v>22</v>
      </c>
      <c r="B26" s="54" t="s">
        <v>128</v>
      </c>
      <c r="C26" s="78" t="s">
        <v>139</v>
      </c>
      <c r="D26" s="56" t="n">
        <v>5.2</v>
      </c>
      <c r="E26" s="57"/>
      <c r="F26" s="57"/>
      <c r="G26" s="68"/>
      <c r="H26" s="57"/>
      <c r="I26" s="57"/>
    </row>
    <row r="27" customFormat="false" ht="15" hidden="false" customHeight="false" outlineLevel="0" collapsed="false">
      <c r="A27" s="54" t="n">
        <v>23</v>
      </c>
      <c r="B27" s="54" t="s">
        <v>128</v>
      </c>
      <c r="C27" s="78" t="s">
        <v>140</v>
      </c>
      <c r="D27" s="56" t="n">
        <v>5.2</v>
      </c>
      <c r="E27" s="57"/>
      <c r="F27" s="57"/>
      <c r="G27" s="68"/>
      <c r="H27" s="57"/>
      <c r="I27" s="57"/>
    </row>
    <row r="28" customFormat="false" ht="15" hidden="false" customHeight="false" outlineLevel="0" collapsed="false">
      <c r="A28" s="54" t="n">
        <v>24</v>
      </c>
      <c r="B28" s="54" t="s">
        <v>128</v>
      </c>
      <c r="C28" s="79" t="s">
        <v>141</v>
      </c>
      <c r="D28" s="56" t="n">
        <v>6.8</v>
      </c>
      <c r="E28" s="57"/>
      <c r="F28" s="57"/>
      <c r="G28" s="68"/>
      <c r="H28" s="57"/>
      <c r="I28" s="57"/>
    </row>
    <row r="29" customFormat="false" ht="15" hidden="false" customHeight="false" outlineLevel="0" collapsed="false">
      <c r="A29" s="54" t="n">
        <v>25</v>
      </c>
      <c r="B29" s="54" t="s">
        <v>128</v>
      </c>
      <c r="C29" s="78" t="s">
        <v>142</v>
      </c>
      <c r="D29" s="56" t="n">
        <v>7.8</v>
      </c>
      <c r="E29" s="57"/>
      <c r="F29" s="57"/>
      <c r="G29" s="68"/>
      <c r="H29" s="57"/>
      <c r="I29" s="57"/>
    </row>
    <row r="30" customFormat="false" ht="15" hidden="false" customHeight="false" outlineLevel="0" collapsed="false">
      <c r="A30" s="54" t="n">
        <v>26</v>
      </c>
      <c r="B30" s="54" t="s">
        <v>128</v>
      </c>
      <c r="C30" s="78" t="s">
        <v>143</v>
      </c>
      <c r="D30" s="56" t="n">
        <v>6.2</v>
      </c>
      <c r="E30" s="57"/>
      <c r="F30" s="57"/>
      <c r="G30" s="68"/>
      <c r="H30" s="57"/>
      <c r="I30" s="57"/>
    </row>
    <row r="31" customFormat="false" ht="15" hidden="false" customHeight="false" outlineLevel="0" collapsed="false">
      <c r="A31" s="54" t="n">
        <v>27</v>
      </c>
      <c r="B31" s="54" t="s">
        <v>128</v>
      </c>
      <c r="C31" s="78" t="s">
        <v>144</v>
      </c>
      <c r="D31" s="56" t="n">
        <v>4.3</v>
      </c>
      <c r="E31" s="57"/>
      <c r="F31" s="57"/>
      <c r="G31" s="68"/>
      <c r="H31" s="57"/>
      <c r="I31" s="57"/>
    </row>
    <row r="32" customFormat="false" ht="15" hidden="false" customHeight="false" outlineLevel="0" collapsed="false">
      <c r="A32" s="54" t="n">
        <v>28</v>
      </c>
      <c r="B32" s="54" t="s">
        <v>128</v>
      </c>
      <c r="C32" s="79" t="s">
        <v>145</v>
      </c>
      <c r="D32" s="56" t="n">
        <v>5.3</v>
      </c>
      <c r="E32" s="57"/>
      <c r="F32" s="57"/>
      <c r="G32" s="68"/>
      <c r="H32" s="57"/>
      <c r="I32" s="57"/>
    </row>
    <row r="33" customFormat="false" ht="15" hidden="false" customHeight="false" outlineLevel="0" collapsed="false">
      <c r="A33" s="54" t="n">
        <v>29</v>
      </c>
      <c r="B33" s="54" t="s">
        <v>146</v>
      </c>
      <c r="C33" s="54" t="s">
        <v>147</v>
      </c>
      <c r="D33" s="81" t="n">
        <v>3</v>
      </c>
      <c r="E33" s="57"/>
      <c r="F33" s="57"/>
      <c r="G33" s="68"/>
      <c r="H33" s="57"/>
      <c r="I33" s="57"/>
    </row>
    <row r="34" customFormat="false" ht="15" hidden="false" customHeight="false" outlineLevel="0" collapsed="false">
      <c r="A34" s="54" t="n">
        <v>30</v>
      </c>
      <c r="B34" s="54" t="s">
        <v>146</v>
      </c>
      <c r="C34" s="54" t="s">
        <v>148</v>
      </c>
      <c r="D34" s="81" t="n">
        <v>3.8</v>
      </c>
      <c r="E34" s="57"/>
      <c r="F34" s="57"/>
      <c r="G34" s="68"/>
      <c r="H34" s="57"/>
      <c r="I34" s="57"/>
    </row>
    <row r="35" customFormat="false" ht="15" hidden="false" customHeight="false" outlineLevel="0" collapsed="false">
      <c r="A35" s="54" t="n">
        <v>31</v>
      </c>
      <c r="B35" s="54" t="s">
        <v>146</v>
      </c>
      <c r="C35" s="54" t="s">
        <v>149</v>
      </c>
      <c r="D35" s="81" t="n">
        <v>3.8</v>
      </c>
      <c r="E35" s="57"/>
      <c r="F35" s="57"/>
      <c r="G35" s="68"/>
      <c r="H35" s="57"/>
      <c r="I35" s="57"/>
    </row>
    <row r="36" customFormat="false" ht="15" hidden="false" customHeight="false" outlineLevel="0" collapsed="false">
      <c r="A36" s="54" t="n">
        <v>32</v>
      </c>
      <c r="B36" s="54" t="s">
        <v>146</v>
      </c>
      <c r="C36" s="54" t="s">
        <v>150</v>
      </c>
      <c r="D36" s="81" t="n">
        <v>3.8</v>
      </c>
      <c r="E36" s="49"/>
      <c r="F36" s="49"/>
      <c r="G36" s="49"/>
      <c r="H36" s="49"/>
      <c r="I36" s="49"/>
    </row>
    <row r="37" customFormat="false" ht="15" hidden="false" customHeight="false" outlineLevel="0" collapsed="false">
      <c r="A37" s="54" t="n">
        <v>33</v>
      </c>
      <c r="B37" s="54" t="s">
        <v>146</v>
      </c>
      <c r="C37" s="54" t="s">
        <v>151</v>
      </c>
      <c r="D37" s="81" t="n">
        <v>5</v>
      </c>
      <c r="E37" s="49"/>
      <c r="F37" s="49"/>
      <c r="G37" s="49"/>
      <c r="H37" s="49"/>
      <c r="I37" s="49"/>
    </row>
    <row r="38" customFormat="false" ht="15" hidden="false" customHeight="false" outlineLevel="0" collapsed="false">
      <c r="A38" s="54" t="n">
        <v>34</v>
      </c>
      <c r="B38" s="54" t="s">
        <v>146</v>
      </c>
      <c r="C38" s="54" t="s">
        <v>152</v>
      </c>
      <c r="D38" s="81" t="n">
        <v>3.8</v>
      </c>
      <c r="E38" s="49"/>
      <c r="F38" s="49"/>
      <c r="G38" s="49"/>
      <c r="H38" s="49"/>
      <c r="I38" s="49"/>
    </row>
    <row r="39" customFormat="false" ht="15" hidden="false" customHeight="false" outlineLevel="0" collapsed="false">
      <c r="A39" s="54" t="n">
        <v>35</v>
      </c>
      <c r="B39" s="54" t="s">
        <v>146</v>
      </c>
      <c r="C39" s="54" t="s">
        <v>153</v>
      </c>
      <c r="D39" s="81" t="n">
        <v>5.5</v>
      </c>
      <c r="E39" s="49"/>
      <c r="F39" s="49"/>
      <c r="G39" s="49"/>
      <c r="H39" s="49"/>
      <c r="I39" s="49"/>
    </row>
    <row r="40" customFormat="false" ht="15" hidden="false" customHeight="false" outlineLevel="0" collapsed="false">
      <c r="A40" s="54" t="n">
        <v>36</v>
      </c>
      <c r="B40" s="54" t="s">
        <v>146</v>
      </c>
      <c r="C40" s="54" t="s">
        <v>154</v>
      </c>
      <c r="D40" s="81" t="n">
        <v>5.8</v>
      </c>
      <c r="E40" s="49"/>
      <c r="F40" s="49"/>
      <c r="G40" s="49"/>
      <c r="H40" s="49"/>
      <c r="I40" s="49"/>
    </row>
    <row r="41" customFormat="false" ht="15" hidden="false" customHeight="false" outlineLevel="0" collapsed="false">
      <c r="A41" s="54" t="n">
        <v>37</v>
      </c>
      <c r="B41" s="54" t="s">
        <v>146</v>
      </c>
      <c r="C41" s="54" t="s">
        <v>155</v>
      </c>
      <c r="D41" s="81" t="n">
        <v>6.5</v>
      </c>
      <c r="E41" s="49"/>
      <c r="F41" s="49"/>
      <c r="G41" s="49"/>
      <c r="H41" s="49"/>
      <c r="I41" s="49"/>
    </row>
    <row r="42" customFormat="false" ht="15" hidden="false" customHeight="false" outlineLevel="0" collapsed="false">
      <c r="A42" s="54" t="n">
        <v>38</v>
      </c>
      <c r="B42" s="54" t="s">
        <v>146</v>
      </c>
      <c r="C42" s="54" t="s">
        <v>156</v>
      </c>
      <c r="D42" s="81" t="n">
        <v>5.5</v>
      </c>
      <c r="E42" s="49"/>
      <c r="F42" s="49"/>
      <c r="G42" s="49"/>
      <c r="H42" s="49"/>
      <c r="I42" s="49"/>
    </row>
    <row r="43" customFormat="false" ht="15" hidden="false" customHeight="false" outlineLevel="0" collapsed="false">
      <c r="A43" s="54" t="n">
        <v>39</v>
      </c>
      <c r="B43" s="54" t="s">
        <v>146</v>
      </c>
      <c r="C43" s="54" t="s">
        <v>157</v>
      </c>
      <c r="D43" s="81" t="n">
        <v>5.8</v>
      </c>
      <c r="E43" s="49"/>
      <c r="F43" s="49"/>
      <c r="G43" s="49"/>
      <c r="H43" s="49"/>
      <c r="I43" s="49"/>
    </row>
    <row r="44" customFormat="false" ht="15" hidden="false" customHeight="false" outlineLevel="0" collapsed="false">
      <c r="A44" s="54" t="n">
        <v>40</v>
      </c>
      <c r="B44" s="54" t="s">
        <v>146</v>
      </c>
      <c r="C44" s="54" t="s">
        <v>158</v>
      </c>
      <c r="D44" s="81" t="n">
        <v>6</v>
      </c>
      <c r="E44" s="49"/>
      <c r="F44" s="49"/>
      <c r="G44" s="49"/>
      <c r="H44" s="49"/>
      <c r="I44" s="49"/>
    </row>
    <row r="45" customFormat="false" ht="15" hidden="false" customHeight="false" outlineLevel="0" collapsed="false">
      <c r="A45" s="54" t="n">
        <v>41</v>
      </c>
      <c r="B45" s="54" t="s">
        <v>146</v>
      </c>
      <c r="C45" s="54" t="s">
        <v>159</v>
      </c>
      <c r="D45" s="81" t="n">
        <v>6.5</v>
      </c>
      <c r="E45" s="49"/>
      <c r="F45" s="49"/>
      <c r="G45" s="49"/>
      <c r="H45" s="49"/>
      <c r="I45" s="49"/>
    </row>
    <row r="46" customFormat="false" ht="15" hidden="false" customHeight="false" outlineLevel="0" collapsed="false">
      <c r="A46" s="54" t="n">
        <v>42</v>
      </c>
      <c r="B46" s="54" t="s">
        <v>146</v>
      </c>
      <c r="C46" s="54" t="s">
        <v>160</v>
      </c>
      <c r="D46" s="81" t="n">
        <v>6.5</v>
      </c>
      <c r="E46" s="49"/>
      <c r="F46" s="49"/>
      <c r="G46" s="49"/>
      <c r="H46" s="49"/>
      <c r="I46" s="49"/>
    </row>
    <row r="47" customFormat="false" ht="15" hidden="false" customHeight="false" outlineLevel="0" collapsed="false">
      <c r="A47" s="54" t="n">
        <v>43</v>
      </c>
      <c r="B47" s="54" t="s">
        <v>146</v>
      </c>
      <c r="C47" s="54" t="s">
        <v>161</v>
      </c>
      <c r="D47" s="81" t="n">
        <v>6.7</v>
      </c>
      <c r="E47" s="49"/>
      <c r="F47" s="49"/>
      <c r="G47" s="49"/>
      <c r="H47" s="49"/>
      <c r="I47" s="49"/>
    </row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Q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17" activeCellId="0" sqref="L17"/>
    </sheetView>
  </sheetViews>
  <sheetFormatPr defaultColWidth="10.70703125" defaultRowHeight="15" zeroHeight="false" outlineLevelRow="0" outlineLevelCol="0"/>
  <cols>
    <col collapsed="false" customWidth="true" hidden="false" outlineLevel="0" max="1" min="1" style="0" width="7.41"/>
    <col collapsed="false" customWidth="true" hidden="false" outlineLevel="0" max="2" min="2" style="0" width="9.71"/>
    <col collapsed="false" customWidth="true" hidden="false" outlineLevel="0" max="3" min="3" style="0" width="12.57"/>
    <col collapsed="false" customWidth="true" hidden="false" outlineLevel="0" max="4" min="4" style="0" width="35.58"/>
    <col collapsed="false" customWidth="true" hidden="false" outlineLevel="0" max="5" min="5" style="0" width="13.02"/>
    <col collapsed="false" customWidth="true" hidden="false" outlineLevel="0" max="6" min="6" style="0" width="12.42"/>
    <col collapsed="false" customWidth="true" hidden="false" outlineLevel="0" max="8" min="8" style="0" width="12.57"/>
    <col collapsed="false" customWidth="true" hidden="false" outlineLevel="0" max="9" min="9" style="0" width="14.28"/>
    <col collapsed="false" customWidth="true" hidden="false" outlineLevel="0" max="10" min="10" style="0" width="13.29"/>
    <col collapsed="false" customWidth="true" hidden="false" outlineLevel="0" max="12" min="12" style="0" width="14.28"/>
    <col collapsed="false" customWidth="true" hidden="false" outlineLevel="0" max="14" min="14" style="0" width="47.14"/>
    <col collapsed="false" customWidth="true" hidden="false" outlineLevel="0" max="15" min="15" style="0" width="15.57"/>
  </cols>
  <sheetData>
    <row r="1" customFormat="false" ht="15" hidden="false" customHeight="false" outlineLevel="0" collapsed="false">
      <c r="K1" s="82" t="s">
        <v>162</v>
      </c>
    </row>
    <row r="2" customFormat="false" ht="15" hidden="false" customHeight="false" outlineLevel="0" collapsed="false">
      <c r="A2" s="83" t="s">
        <v>163</v>
      </c>
      <c r="B2" s="84" t="s">
        <v>164</v>
      </c>
      <c r="C2" s="84" t="s">
        <v>165</v>
      </c>
      <c r="D2" s="84" t="s">
        <v>166</v>
      </c>
      <c r="E2" s="84" t="s">
        <v>167</v>
      </c>
      <c r="F2" s="84" t="s">
        <v>168</v>
      </c>
      <c r="G2" s="84" t="s">
        <v>169</v>
      </c>
      <c r="H2" s="84" t="s">
        <v>170</v>
      </c>
      <c r="I2" s="85" t="s">
        <v>171</v>
      </c>
      <c r="J2" s="86"/>
      <c r="K2" s="83" t="s">
        <v>167</v>
      </c>
      <c r="L2" s="85" t="s">
        <v>168</v>
      </c>
    </row>
    <row r="3" customFormat="false" ht="15" hidden="false" customHeight="false" outlineLevel="0" collapsed="false">
      <c r="A3" s="87" t="n">
        <v>1</v>
      </c>
      <c r="B3" s="88" t="s">
        <v>172</v>
      </c>
      <c r="C3" s="88" t="s">
        <v>173</v>
      </c>
      <c r="D3" s="88" t="s">
        <v>174</v>
      </c>
      <c r="E3" s="89" t="n">
        <f aca="false">IF(B3="Damen",$H$21,$H$22)</f>
        <v>36</v>
      </c>
      <c r="F3" s="89" t="n">
        <f aca="false">IF(B3="Damen",$I$21,$I$22)</f>
        <v>46</v>
      </c>
      <c r="G3" s="90" t="n">
        <v>60</v>
      </c>
      <c r="H3" s="91" t="n">
        <f aca="false">G3*(VLOOKUP(C3,$D$22:$E$25,2,0))</f>
        <v>15</v>
      </c>
      <c r="I3" s="92" t="n">
        <f aca="false">((G3+H3)*$H$24)+(G3+H3)</f>
        <v>89.25</v>
      </c>
      <c r="J3" s="93"/>
      <c r="K3" s="94" t="n">
        <f aca="false">VLOOKUP(B3,$G$21:$I$22,2,1)</f>
        <v>36</v>
      </c>
      <c r="L3" s="95" t="n">
        <f aca="false">VLOOKUP(B3,$G$21:$I$22,3,1)</f>
        <v>46</v>
      </c>
      <c r="Q3" s="96"/>
    </row>
    <row r="4" customFormat="false" ht="15" hidden="false" customHeight="false" outlineLevel="0" collapsed="false">
      <c r="A4" s="94" t="n">
        <v>2</v>
      </c>
      <c r="B4" s="88" t="s">
        <v>172</v>
      </c>
      <c r="C4" s="88" t="s">
        <v>175</v>
      </c>
      <c r="D4" s="88" t="s">
        <v>176</v>
      </c>
      <c r="E4" s="89" t="n">
        <f aca="false">IF(B4="Damen",$H$21,$H$22)</f>
        <v>36</v>
      </c>
      <c r="F4" s="89" t="n">
        <f aca="false">IF(B4="Damen",$I$21,$I$22)</f>
        <v>46</v>
      </c>
      <c r="G4" s="90" t="n">
        <v>14</v>
      </c>
      <c r="H4" s="91" t="n">
        <f aca="false">G4*(VLOOKUP(C4,$D$22:$E$25,2,0))</f>
        <v>7</v>
      </c>
      <c r="I4" s="92" t="n">
        <f aca="false">((G4+H4)*$H$24)+(G4+H4)</f>
        <v>24.99</v>
      </c>
      <c r="J4" s="93"/>
      <c r="K4" s="94" t="n">
        <f aca="false">VLOOKUP(B4,$G$21:$I$22,2,1)</f>
        <v>36</v>
      </c>
      <c r="L4" s="95" t="n">
        <f aca="false">VLOOKUP(B4,$G$21:$I$22,3,1)</f>
        <v>46</v>
      </c>
    </row>
    <row r="5" customFormat="false" ht="15" hidden="false" customHeight="false" outlineLevel="0" collapsed="false">
      <c r="A5" s="87" t="n">
        <v>3</v>
      </c>
      <c r="B5" s="88" t="s">
        <v>172</v>
      </c>
      <c r="C5" s="88" t="s">
        <v>173</v>
      </c>
      <c r="D5" s="88" t="s">
        <v>177</v>
      </c>
      <c r="E5" s="89" t="n">
        <f aca="false">IF(B5="Damen",$H$21,$H$22)</f>
        <v>36</v>
      </c>
      <c r="F5" s="89" t="n">
        <f aca="false">IF(B5="Damen",$I$21,$I$22)</f>
        <v>46</v>
      </c>
      <c r="G5" s="90" t="n">
        <v>12</v>
      </c>
      <c r="H5" s="91" t="n">
        <f aca="false">G5*(VLOOKUP(C5,$D$22:$E$25,2,0))</f>
        <v>3</v>
      </c>
      <c r="I5" s="92" t="n">
        <f aca="false">((G5+H5)*$H$24)+(G5+H5)</f>
        <v>17.85</v>
      </c>
      <c r="J5" s="93"/>
      <c r="K5" s="94" t="n">
        <f aca="false">VLOOKUP(B5,$G$21:$I$22,2,1)</f>
        <v>36</v>
      </c>
      <c r="L5" s="95" t="n">
        <f aca="false">VLOOKUP(B5,$G$21:$I$22,3,1)</f>
        <v>46</v>
      </c>
    </row>
    <row r="6" customFormat="false" ht="15" hidden="false" customHeight="false" outlineLevel="0" collapsed="false">
      <c r="A6" s="94" t="n">
        <v>4</v>
      </c>
      <c r="B6" s="88" t="s">
        <v>178</v>
      </c>
      <c r="C6" s="88" t="s">
        <v>179</v>
      </c>
      <c r="D6" s="88" t="s">
        <v>180</v>
      </c>
      <c r="E6" s="89" t="n">
        <f aca="false">IF(B6="Damen",$H$21,$H$22)</f>
        <v>46</v>
      </c>
      <c r="F6" s="89" t="n">
        <f aca="false">IF(B6="Damen",$I$21,$I$22)</f>
        <v>64</v>
      </c>
      <c r="G6" s="90" t="n">
        <v>12.9</v>
      </c>
      <c r="H6" s="91" t="n">
        <f aca="false">G6*(VLOOKUP(C6,$D$22:$E$25,2,0))</f>
        <v>3.87</v>
      </c>
      <c r="I6" s="92" t="n">
        <f aca="false">((G6+H6)*$H$24)+(G6+H6)</f>
        <v>19.9563</v>
      </c>
      <c r="J6" s="93"/>
      <c r="K6" s="94" t="n">
        <f aca="false">VLOOKUP(B6,$G$21:$I$22,2,1)</f>
        <v>46</v>
      </c>
      <c r="L6" s="95" t="n">
        <f aca="false">VLOOKUP(B6,$G$21:$I$22,3,1)</f>
        <v>64</v>
      </c>
    </row>
    <row r="7" customFormat="false" ht="15" hidden="false" customHeight="false" outlineLevel="0" collapsed="false">
      <c r="A7" s="87" t="n">
        <v>5</v>
      </c>
      <c r="B7" s="88" t="s">
        <v>178</v>
      </c>
      <c r="C7" s="88" t="s">
        <v>181</v>
      </c>
      <c r="D7" s="88" t="s">
        <v>182</v>
      </c>
      <c r="E7" s="89" t="n">
        <f aca="false">IF(B7="Damen",$H$21,$H$22)</f>
        <v>46</v>
      </c>
      <c r="F7" s="89" t="n">
        <f aca="false">IF(B7="Damen",$I$21,$I$22)</f>
        <v>64</v>
      </c>
      <c r="G7" s="90" t="n">
        <v>52.5</v>
      </c>
      <c r="H7" s="91" t="n">
        <f aca="false">G7*(VLOOKUP(C7,$D$22:$E$25,2,0))</f>
        <v>31.5</v>
      </c>
      <c r="I7" s="92" t="n">
        <f aca="false">((G7+H7)*$H$24)+(G7+H7)</f>
        <v>99.96</v>
      </c>
      <c r="J7" s="93"/>
      <c r="K7" s="94" t="n">
        <f aca="false">VLOOKUP(B7,$G$21:$I$22,2,1)</f>
        <v>46</v>
      </c>
      <c r="L7" s="95" t="n">
        <f aca="false">VLOOKUP(B7,$G$21:$I$22,3,1)</f>
        <v>64</v>
      </c>
    </row>
    <row r="8" customFormat="false" ht="15" hidden="false" customHeight="false" outlineLevel="0" collapsed="false">
      <c r="A8" s="97" t="n">
        <v>6</v>
      </c>
      <c r="B8" s="98" t="s">
        <v>178</v>
      </c>
      <c r="C8" s="98" t="s">
        <v>179</v>
      </c>
      <c r="D8" s="98" t="s">
        <v>183</v>
      </c>
      <c r="E8" s="99" t="n">
        <f aca="false">IF(B8="Damen",$H$21,$H$22)</f>
        <v>46</v>
      </c>
      <c r="F8" s="99" t="n">
        <f aca="false">IF(B8="Damen",$I$21,$I$22)</f>
        <v>64</v>
      </c>
      <c r="G8" s="100" t="n">
        <v>19</v>
      </c>
      <c r="H8" s="101" t="n">
        <f aca="false">G8*(VLOOKUP(C8,$D$22:$E$25,2,0))</f>
        <v>5.7</v>
      </c>
      <c r="I8" s="102" t="n">
        <f aca="false">((G8+H8)*$H$24)+(G8+H8)</f>
        <v>29.393</v>
      </c>
      <c r="J8" s="93"/>
      <c r="K8" s="97" t="n">
        <f aca="false">VLOOKUP(B8,$G$21:$I$22,2,1)</f>
        <v>46</v>
      </c>
      <c r="L8" s="103" t="n">
        <f aca="false">VLOOKUP(B8,$G$21:$I$22,3,1)</f>
        <v>64</v>
      </c>
    </row>
    <row r="9" customFormat="false" ht="15" hidden="false" customHeight="false" outlineLevel="0" collapsed="false">
      <c r="E9" s="93"/>
      <c r="F9" s="93"/>
      <c r="G9" s="104"/>
      <c r="H9" s="93"/>
      <c r="I9" s="90"/>
      <c r="J9" s="93"/>
      <c r="O9" s="105"/>
      <c r="P9" s="105"/>
    </row>
    <row r="10" customFormat="false" ht="15" hidden="false" customHeight="false" outlineLevel="0" collapsed="false">
      <c r="E10" s="93"/>
      <c r="F10" s="93"/>
      <c r="G10" s="104"/>
      <c r="H10" s="93"/>
      <c r="I10" s="90"/>
      <c r="J10" s="93"/>
    </row>
    <row r="11" customFormat="false" ht="15" hidden="false" customHeight="false" outlineLevel="0" collapsed="false">
      <c r="E11" s="93"/>
      <c r="F11" s="93"/>
      <c r="G11" s="104"/>
      <c r="H11" s="93"/>
      <c r="I11" s="90"/>
      <c r="J11" s="93"/>
    </row>
    <row r="12" customFormat="false" ht="15" hidden="false" customHeight="false" outlineLevel="0" collapsed="false">
      <c r="A12" s="106" t="s">
        <v>184</v>
      </c>
      <c r="B12" s="107"/>
      <c r="C12" s="107"/>
      <c r="D12" s="107"/>
      <c r="E12" s="108"/>
      <c r="F12" s="108"/>
      <c r="G12" s="109"/>
      <c r="H12" s="108"/>
      <c r="I12" s="110"/>
    </row>
    <row r="13" customFormat="false" ht="15" hidden="false" customHeight="false" outlineLevel="0" collapsed="false">
      <c r="A13" s="111" t="s">
        <v>185</v>
      </c>
      <c r="B13" s="111" t="s">
        <v>186</v>
      </c>
      <c r="C13" s="112" t="s">
        <v>187</v>
      </c>
      <c r="D13" s="113"/>
      <c r="E13" s="114"/>
      <c r="F13" s="114"/>
      <c r="G13" s="115"/>
      <c r="H13" s="114"/>
      <c r="I13" s="116"/>
    </row>
    <row r="14" customFormat="false" ht="15" hidden="false" customHeight="false" outlineLevel="0" collapsed="false">
      <c r="A14" s="117" t="n">
        <v>1</v>
      </c>
      <c r="B14" s="117" t="s">
        <v>188</v>
      </c>
      <c r="C14" s="118" t="s">
        <v>189</v>
      </c>
      <c r="D14" s="118"/>
      <c r="E14" s="118"/>
      <c r="F14" s="118"/>
      <c r="G14" s="118"/>
      <c r="H14" s="118"/>
      <c r="I14" s="118"/>
    </row>
    <row r="15" customFormat="false" ht="30" hidden="false" customHeight="true" outlineLevel="0" collapsed="false">
      <c r="A15" s="117" t="n">
        <v>2</v>
      </c>
      <c r="B15" s="117" t="s">
        <v>190</v>
      </c>
      <c r="C15" s="119" t="s">
        <v>191</v>
      </c>
      <c r="D15" s="119"/>
      <c r="E15" s="119"/>
      <c r="F15" s="119"/>
      <c r="G15" s="119"/>
      <c r="H15" s="119"/>
      <c r="I15" s="119"/>
    </row>
    <row r="16" customFormat="false" ht="15" hidden="false" customHeight="false" outlineLevel="0" collapsed="false">
      <c r="A16" s="117" t="n">
        <v>3</v>
      </c>
      <c r="B16" s="117" t="s">
        <v>192</v>
      </c>
      <c r="C16" s="118" t="s">
        <v>193</v>
      </c>
      <c r="D16" s="118"/>
      <c r="E16" s="118"/>
      <c r="F16" s="118"/>
      <c r="G16" s="118"/>
      <c r="H16" s="118"/>
      <c r="I16" s="118"/>
    </row>
    <row r="17" customFormat="false" ht="15" hidden="false" customHeight="false" outlineLevel="0" collapsed="false">
      <c r="A17" s="117" t="n">
        <v>4</v>
      </c>
      <c r="B17" s="117" t="s">
        <v>194</v>
      </c>
      <c r="C17" s="118" t="s">
        <v>195</v>
      </c>
      <c r="D17" s="118"/>
      <c r="E17" s="118"/>
      <c r="F17" s="118"/>
      <c r="G17" s="118"/>
      <c r="H17" s="118"/>
      <c r="I17" s="118"/>
    </row>
    <row r="18" customFormat="false" ht="15" hidden="false" customHeight="false" outlineLevel="0" collapsed="false">
      <c r="H18" s="73"/>
      <c r="I18" s="73"/>
    </row>
    <row r="19" customFormat="false" ht="15" hidden="false" customHeight="false" outlineLevel="0" collapsed="false">
      <c r="A19" s="82" t="s">
        <v>196</v>
      </c>
      <c r="H19" s="73"/>
      <c r="I19" s="73"/>
      <c r="J19" s="73"/>
      <c r="M19" s="120"/>
    </row>
    <row r="20" customFormat="false" ht="15" hidden="false" customHeight="false" outlineLevel="0" collapsed="false">
      <c r="D20" s="111" t="s">
        <v>197</v>
      </c>
      <c r="E20" s="111"/>
      <c r="G20" s="121"/>
      <c r="H20" s="122" t="s">
        <v>167</v>
      </c>
      <c r="I20" s="123" t="s">
        <v>168</v>
      </c>
      <c r="J20" s="73"/>
    </row>
    <row r="21" customFormat="false" ht="15" hidden="false" customHeight="false" outlineLevel="0" collapsed="false">
      <c r="D21" s="83" t="s">
        <v>165</v>
      </c>
      <c r="E21" s="111" t="s">
        <v>198</v>
      </c>
      <c r="G21" s="124" t="s">
        <v>172</v>
      </c>
      <c r="H21" s="73" t="n">
        <v>36</v>
      </c>
      <c r="I21" s="125" t="n">
        <v>46</v>
      </c>
      <c r="J21" s="73"/>
    </row>
    <row r="22" customFormat="false" ht="15" hidden="false" customHeight="false" outlineLevel="0" collapsed="false">
      <c r="D22" s="126" t="s">
        <v>181</v>
      </c>
      <c r="E22" s="127" t="n">
        <v>0.6</v>
      </c>
      <c r="G22" s="128" t="s">
        <v>178</v>
      </c>
      <c r="H22" s="129" t="n">
        <v>46</v>
      </c>
      <c r="I22" s="130" t="n">
        <v>64</v>
      </c>
    </row>
    <row r="23" customFormat="false" ht="15" hidden="false" customHeight="false" outlineLevel="0" collapsed="false">
      <c r="D23" s="126" t="s">
        <v>179</v>
      </c>
      <c r="E23" s="127" t="n">
        <v>0.3</v>
      </c>
    </row>
    <row r="24" customFormat="false" ht="15" hidden="false" customHeight="false" outlineLevel="0" collapsed="false">
      <c r="D24" s="126" t="s">
        <v>175</v>
      </c>
      <c r="E24" s="127" t="n">
        <v>0.5</v>
      </c>
      <c r="G24" s="112" t="s">
        <v>199</v>
      </c>
      <c r="H24" s="131" t="n">
        <v>0.19</v>
      </c>
    </row>
    <row r="25" customFormat="false" ht="15" hidden="false" customHeight="false" outlineLevel="0" collapsed="false">
      <c r="D25" s="126" t="s">
        <v>173</v>
      </c>
      <c r="E25" s="127" t="n">
        <v>0.25</v>
      </c>
    </row>
    <row r="26" customFormat="false" ht="15" hidden="false" customHeight="false" outlineLevel="0" collapsed="false">
      <c r="D26" s="107"/>
      <c r="E26" s="107"/>
    </row>
    <row r="28" customFormat="false" ht="15" hidden="false" customHeight="false" outlineLevel="0" collapsed="false">
      <c r="A28" s="132"/>
      <c r="B28" s="132"/>
      <c r="C28" s="132"/>
      <c r="D28" s="132"/>
      <c r="E28" s="132"/>
      <c r="F28" s="132"/>
      <c r="G28" s="133"/>
      <c r="H28" s="133"/>
    </row>
    <row r="29" customFormat="false" ht="15" hidden="false" customHeight="false" outlineLevel="0" collapsed="false">
      <c r="A29" s="132"/>
      <c r="B29" s="132"/>
      <c r="C29" s="132"/>
      <c r="D29" s="132"/>
      <c r="E29" s="132"/>
      <c r="F29" s="132"/>
      <c r="G29" s="133"/>
      <c r="H29" s="133"/>
    </row>
    <row r="30" customFormat="false" ht="15" hidden="false" customHeight="false" outlineLevel="0" collapsed="false">
      <c r="A30" s="73"/>
      <c r="B30" s="73"/>
      <c r="C30" s="73"/>
      <c r="D30" s="73"/>
      <c r="E30" s="73"/>
      <c r="F30" s="73"/>
      <c r="G30" s="73"/>
      <c r="H30" s="88"/>
    </row>
    <row r="31" customFormat="false" ht="15" hidden="false" customHeight="false" outlineLevel="0" collapsed="false">
      <c r="A31" s="73"/>
      <c r="B31" s="73"/>
      <c r="C31" s="73"/>
      <c r="D31" s="73"/>
      <c r="E31" s="73"/>
      <c r="F31" s="73"/>
      <c r="G31" s="73"/>
      <c r="H31" s="88"/>
    </row>
    <row r="32" customFormat="false" ht="15" hidden="false" customHeight="false" outlineLevel="0" collapsed="false">
      <c r="A32" s="73"/>
      <c r="B32" s="73"/>
      <c r="C32" s="73"/>
      <c r="D32" s="73"/>
      <c r="E32" s="73"/>
      <c r="F32" s="73"/>
      <c r="G32" s="73"/>
      <c r="H32" s="88"/>
      <c r="O32" s="96"/>
    </row>
  </sheetData>
  <mergeCells count="7">
    <mergeCell ref="O9:P9"/>
    <mergeCell ref="C14:I14"/>
    <mergeCell ref="C15:I15"/>
    <mergeCell ref="C16:I16"/>
    <mergeCell ref="C17:I17"/>
    <mergeCell ref="D20:E20"/>
    <mergeCell ref="G28:H28"/>
  </mergeCells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true">
    <pageSetUpPr fitToPage="false"/>
  </sheetPr>
  <dimension ref="A1:U9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12" activeCellId="0" sqref="M12"/>
    </sheetView>
  </sheetViews>
  <sheetFormatPr defaultColWidth="10.70703125" defaultRowHeight="15" zeroHeight="false" outlineLevelRow="0" outlineLevelCol="0"/>
  <cols>
    <col collapsed="false" customWidth="true" hidden="false" outlineLevel="0" max="1" min="1" style="0" width="6.57"/>
    <col collapsed="false" customWidth="true" hidden="false" outlineLevel="0" max="2" min="2" style="93" width="6.71"/>
    <col collapsed="false" customWidth="true" hidden="false" outlineLevel="0" max="3" min="3" style="93" width="12.57"/>
    <col collapsed="false" customWidth="true" hidden="false" outlineLevel="0" max="4" min="4" style="93" width="35.85"/>
    <col collapsed="false" customWidth="true" hidden="false" outlineLevel="0" max="5" min="5" style="93" width="6.15"/>
    <col collapsed="false" customWidth="true" hidden="false" outlineLevel="0" max="6" min="6" style="90" width="13.02"/>
    <col collapsed="false" customWidth="true" hidden="false" outlineLevel="0" max="7" min="7" style="93" width="9"/>
    <col collapsed="false" customWidth="true" hidden="false" outlineLevel="0" max="11" min="8" style="0" width="4.43"/>
    <col collapsed="false" customWidth="true" hidden="false" outlineLevel="0" max="15" min="15" style="0" width="11.99"/>
  </cols>
  <sheetData>
    <row r="1" customFormat="false" ht="15" hidden="false" customHeight="false" outlineLevel="0" collapsed="false">
      <c r="A1" s="111" t="s">
        <v>163</v>
      </c>
      <c r="B1" s="111" t="s">
        <v>164</v>
      </c>
      <c r="C1" s="111" t="s">
        <v>165</v>
      </c>
      <c r="D1" s="111" t="s">
        <v>166</v>
      </c>
      <c r="E1" s="111" t="s">
        <v>200</v>
      </c>
      <c r="F1" s="134" t="s">
        <v>171</v>
      </c>
      <c r="G1" s="111" t="s">
        <v>201</v>
      </c>
      <c r="H1" s="111" t="s">
        <v>202</v>
      </c>
      <c r="I1" s="111" t="s">
        <v>203</v>
      </c>
      <c r="J1" s="111" t="s">
        <v>204</v>
      </c>
      <c r="K1" s="111" t="s">
        <v>205</v>
      </c>
    </row>
    <row r="2" customFormat="false" ht="15" hidden="true" customHeight="false" outlineLevel="0" collapsed="false">
      <c r="A2" s="135" t="n">
        <v>1</v>
      </c>
      <c r="B2" s="88" t="s">
        <v>172</v>
      </c>
      <c r="C2" s="88" t="s">
        <v>173</v>
      </c>
      <c r="D2" s="88" t="s">
        <v>174</v>
      </c>
      <c r="E2" s="88" t="n">
        <v>36</v>
      </c>
      <c r="F2" s="90" t="n">
        <v>89.25</v>
      </c>
      <c r="G2" s="105" t="n">
        <v>4</v>
      </c>
      <c r="H2" s="73" t="n">
        <v>10</v>
      </c>
      <c r="I2" s="73" t="n">
        <v>40</v>
      </c>
      <c r="J2" s="73" t="n">
        <v>37</v>
      </c>
      <c r="K2" s="125" t="n">
        <v>8</v>
      </c>
      <c r="M2" s="136"/>
      <c r="N2" s="73"/>
      <c r="O2" s="73"/>
      <c r="P2" s="73"/>
      <c r="Q2" s="73"/>
      <c r="R2" s="73"/>
      <c r="S2" s="73"/>
      <c r="T2" s="73"/>
      <c r="U2" s="73"/>
    </row>
    <row r="3" customFormat="false" ht="15" hidden="true" customHeight="false" outlineLevel="0" collapsed="false">
      <c r="A3" s="135" t="n">
        <v>1</v>
      </c>
      <c r="B3" s="88" t="s">
        <v>172</v>
      </c>
      <c r="C3" s="88" t="s">
        <v>173</v>
      </c>
      <c r="D3" s="88" t="s">
        <v>174</v>
      </c>
      <c r="E3" s="88" t="n">
        <v>38</v>
      </c>
      <c r="F3" s="90" t="n">
        <v>89.25</v>
      </c>
      <c r="G3" s="105" t="n">
        <v>9</v>
      </c>
      <c r="H3" s="73" t="n">
        <v>8</v>
      </c>
      <c r="I3" s="73" t="n">
        <v>33</v>
      </c>
      <c r="J3" s="73" t="n">
        <v>16</v>
      </c>
      <c r="K3" s="125" t="n">
        <v>5</v>
      </c>
      <c r="M3" s="73"/>
      <c r="N3" s="73"/>
      <c r="O3" s="73"/>
      <c r="P3" s="73"/>
      <c r="Q3" s="73"/>
      <c r="R3" s="73"/>
      <c r="S3" s="73"/>
      <c r="T3" s="73"/>
      <c r="U3" s="73"/>
    </row>
    <row r="4" customFormat="false" ht="15" hidden="true" customHeight="false" outlineLevel="0" collapsed="false">
      <c r="A4" s="135" t="n">
        <v>1</v>
      </c>
      <c r="B4" s="88" t="s">
        <v>172</v>
      </c>
      <c r="C4" s="88" t="s">
        <v>173</v>
      </c>
      <c r="D4" s="88" t="s">
        <v>174</v>
      </c>
      <c r="E4" s="88" t="n">
        <v>40</v>
      </c>
      <c r="F4" s="90" t="n">
        <v>89.25</v>
      </c>
      <c r="G4" s="105" t="n">
        <v>0</v>
      </c>
      <c r="H4" s="73" t="n">
        <v>29</v>
      </c>
      <c r="I4" s="73" t="n">
        <v>36</v>
      </c>
      <c r="J4" s="73" t="n">
        <v>41</v>
      </c>
      <c r="K4" s="125" t="n">
        <v>8</v>
      </c>
      <c r="M4" s="73"/>
      <c r="N4" s="73"/>
      <c r="O4" s="73"/>
      <c r="P4" s="73"/>
      <c r="Q4" s="73"/>
      <c r="R4" s="73"/>
      <c r="S4" s="73"/>
      <c r="T4" s="73"/>
      <c r="U4" s="73"/>
    </row>
    <row r="5" customFormat="false" ht="15" hidden="true" customHeight="false" outlineLevel="0" collapsed="false">
      <c r="A5" s="135" t="n">
        <v>1</v>
      </c>
      <c r="B5" s="88" t="s">
        <v>172</v>
      </c>
      <c r="C5" s="88" t="s">
        <v>173</v>
      </c>
      <c r="D5" s="88" t="s">
        <v>174</v>
      </c>
      <c r="E5" s="88" t="n">
        <v>42</v>
      </c>
      <c r="F5" s="90" t="n">
        <v>89.25</v>
      </c>
      <c r="G5" s="105" t="n">
        <v>7</v>
      </c>
      <c r="H5" s="73" t="n">
        <v>3</v>
      </c>
      <c r="I5" s="73" t="n">
        <v>9</v>
      </c>
      <c r="J5" s="73" t="n">
        <v>6</v>
      </c>
      <c r="K5" s="125" t="n">
        <v>5</v>
      </c>
      <c r="M5" s="73"/>
      <c r="N5" s="73"/>
      <c r="O5" s="73"/>
      <c r="P5" s="73"/>
      <c r="Q5" s="73"/>
      <c r="R5" s="73"/>
      <c r="S5" s="73"/>
      <c r="T5" s="73"/>
      <c r="U5" s="73"/>
    </row>
    <row r="6" customFormat="false" ht="15" hidden="true" customHeight="false" outlineLevel="0" collapsed="false">
      <c r="A6" s="135" t="n">
        <v>1</v>
      </c>
      <c r="B6" s="88" t="s">
        <v>172</v>
      </c>
      <c r="C6" s="88" t="s">
        <v>173</v>
      </c>
      <c r="D6" s="88" t="s">
        <v>174</v>
      </c>
      <c r="E6" s="88" t="n">
        <v>44</v>
      </c>
      <c r="F6" s="90" t="n">
        <v>89.25</v>
      </c>
      <c r="G6" s="105" t="n">
        <v>7</v>
      </c>
      <c r="H6" s="73" t="n">
        <v>36</v>
      </c>
      <c r="I6" s="73" t="n">
        <v>36</v>
      </c>
      <c r="J6" s="73" t="n">
        <v>47</v>
      </c>
      <c r="K6" s="125" t="n">
        <v>0</v>
      </c>
      <c r="M6" s="73"/>
      <c r="N6" s="73"/>
      <c r="O6" s="73"/>
      <c r="P6" s="73"/>
      <c r="Q6" s="73"/>
      <c r="R6" s="73"/>
      <c r="S6" s="73"/>
      <c r="T6" s="73"/>
      <c r="U6" s="73"/>
    </row>
    <row r="7" customFormat="false" ht="15" hidden="true" customHeight="false" outlineLevel="0" collapsed="false">
      <c r="A7" s="135" t="n">
        <v>1</v>
      </c>
      <c r="B7" s="88" t="s">
        <v>172</v>
      </c>
      <c r="C7" s="88" t="s">
        <v>173</v>
      </c>
      <c r="D7" s="88" t="s">
        <v>174</v>
      </c>
      <c r="E7" s="88" t="n">
        <v>46</v>
      </c>
      <c r="F7" s="90" t="n">
        <v>89.25</v>
      </c>
      <c r="G7" s="105" t="n">
        <v>9</v>
      </c>
      <c r="H7" s="73" t="n">
        <v>10</v>
      </c>
      <c r="I7" s="73" t="n">
        <v>33</v>
      </c>
      <c r="J7" s="73" t="n">
        <v>48</v>
      </c>
      <c r="K7" s="125" t="n">
        <v>4</v>
      </c>
      <c r="M7" s="136"/>
      <c r="N7" s="136"/>
      <c r="O7" s="73"/>
      <c r="P7" s="73"/>
      <c r="Q7" s="73"/>
      <c r="R7" s="73"/>
    </row>
    <row r="8" customFormat="false" ht="15" hidden="true" customHeight="false" outlineLevel="0" collapsed="false">
      <c r="A8" s="135" t="n">
        <v>2</v>
      </c>
      <c r="B8" s="88" t="s">
        <v>172</v>
      </c>
      <c r="C8" s="88" t="s">
        <v>175</v>
      </c>
      <c r="D8" s="88" t="s">
        <v>176</v>
      </c>
      <c r="E8" s="88" t="n">
        <v>36</v>
      </c>
      <c r="F8" s="90" t="n">
        <v>24.99</v>
      </c>
      <c r="G8" s="105" t="n">
        <v>10</v>
      </c>
      <c r="H8" s="73" t="n">
        <v>36</v>
      </c>
      <c r="I8" s="73" t="n">
        <v>14</v>
      </c>
      <c r="J8" s="73" t="n">
        <v>32</v>
      </c>
      <c r="K8" s="125" t="n">
        <v>9</v>
      </c>
      <c r="M8" s="73"/>
      <c r="N8" s="73"/>
      <c r="O8" s="73"/>
      <c r="P8" s="73"/>
      <c r="Q8" s="73"/>
      <c r="R8" s="137"/>
    </row>
    <row r="9" customFormat="false" ht="15" hidden="true" customHeight="false" outlineLevel="0" collapsed="false">
      <c r="A9" s="135" t="n">
        <v>2</v>
      </c>
      <c r="B9" s="88" t="s">
        <v>172</v>
      </c>
      <c r="C9" s="88" t="s">
        <v>175</v>
      </c>
      <c r="D9" s="88" t="s">
        <v>176</v>
      </c>
      <c r="E9" s="88" t="n">
        <v>38</v>
      </c>
      <c r="F9" s="90" t="n">
        <v>24.99</v>
      </c>
      <c r="G9" s="105" t="n">
        <v>8</v>
      </c>
      <c r="H9" s="73" t="n">
        <v>48</v>
      </c>
      <c r="I9" s="73" t="n">
        <v>48</v>
      </c>
      <c r="J9" s="73" t="n">
        <v>4</v>
      </c>
      <c r="K9" s="125" t="n">
        <v>9</v>
      </c>
      <c r="M9" s="73"/>
      <c r="N9" s="73"/>
      <c r="O9" s="73"/>
      <c r="P9" s="73"/>
      <c r="Q9" s="73"/>
      <c r="R9" s="73"/>
    </row>
    <row r="10" customFormat="false" ht="15" hidden="false" customHeight="false" outlineLevel="0" collapsed="false">
      <c r="A10" s="135" t="n">
        <v>2</v>
      </c>
      <c r="B10" s="88" t="s">
        <v>172</v>
      </c>
      <c r="C10" s="88" t="s">
        <v>175</v>
      </c>
      <c r="D10" s="88" t="s">
        <v>176</v>
      </c>
      <c r="E10" s="88" t="n">
        <v>40</v>
      </c>
      <c r="F10" s="90" t="n">
        <v>24.99</v>
      </c>
      <c r="G10" s="105" t="n">
        <v>9</v>
      </c>
      <c r="H10" s="73" t="n">
        <v>26</v>
      </c>
      <c r="I10" s="73" t="n">
        <v>35</v>
      </c>
      <c r="J10" s="73" t="n">
        <v>17</v>
      </c>
      <c r="K10" s="125" t="n">
        <v>5</v>
      </c>
      <c r="M10" s="73"/>
      <c r="N10" s="73"/>
      <c r="O10" s="73"/>
      <c r="P10" s="73"/>
      <c r="Q10" s="73"/>
      <c r="R10" s="73"/>
    </row>
    <row r="11" customFormat="false" ht="15" hidden="true" customHeight="false" outlineLevel="0" collapsed="false">
      <c r="A11" s="135" t="n">
        <v>2</v>
      </c>
      <c r="B11" s="88" t="s">
        <v>172</v>
      </c>
      <c r="C11" s="88" t="s">
        <v>175</v>
      </c>
      <c r="D11" s="88" t="s">
        <v>176</v>
      </c>
      <c r="E11" s="88" t="n">
        <v>42</v>
      </c>
      <c r="F11" s="90" t="n">
        <v>24.99</v>
      </c>
      <c r="G11" s="105" t="n">
        <v>7</v>
      </c>
      <c r="H11" s="73" t="n">
        <v>31</v>
      </c>
      <c r="I11" s="73" t="n">
        <v>42</v>
      </c>
      <c r="J11" s="73" t="n">
        <v>11</v>
      </c>
      <c r="K11" s="125" t="n">
        <v>3</v>
      </c>
    </row>
    <row r="12" customFormat="false" ht="15" hidden="true" customHeight="false" outlineLevel="0" collapsed="false">
      <c r="A12" s="135" t="n">
        <v>2</v>
      </c>
      <c r="B12" s="88" t="s">
        <v>172</v>
      </c>
      <c r="C12" s="88" t="s">
        <v>175</v>
      </c>
      <c r="D12" s="88" t="s">
        <v>176</v>
      </c>
      <c r="E12" s="88" t="n">
        <v>44</v>
      </c>
      <c r="F12" s="90" t="n">
        <v>24.99</v>
      </c>
      <c r="G12" s="105" t="n">
        <v>10</v>
      </c>
      <c r="H12" s="73" t="n">
        <v>45</v>
      </c>
      <c r="I12" s="73" t="n">
        <v>29</v>
      </c>
      <c r="J12" s="73" t="n">
        <v>3</v>
      </c>
      <c r="K12" s="125" t="n">
        <v>8</v>
      </c>
    </row>
    <row r="13" customFormat="false" ht="15" hidden="true" customHeight="false" outlineLevel="0" collapsed="false">
      <c r="A13" s="135" t="n">
        <v>2</v>
      </c>
      <c r="B13" s="88" t="s">
        <v>172</v>
      </c>
      <c r="C13" s="88" t="s">
        <v>175</v>
      </c>
      <c r="D13" s="88" t="s">
        <v>176</v>
      </c>
      <c r="E13" s="88" t="n">
        <v>46</v>
      </c>
      <c r="F13" s="90" t="n">
        <v>24.99</v>
      </c>
      <c r="G13" s="105" t="n">
        <v>9</v>
      </c>
      <c r="H13" s="73" t="n">
        <v>50</v>
      </c>
      <c r="I13" s="73" t="n">
        <v>8</v>
      </c>
      <c r="J13" s="73" t="n">
        <v>20</v>
      </c>
      <c r="K13" s="125" t="n">
        <v>2</v>
      </c>
    </row>
    <row r="14" customFormat="false" ht="15" hidden="true" customHeight="false" outlineLevel="0" collapsed="false">
      <c r="A14" s="135" t="n">
        <v>3</v>
      </c>
      <c r="B14" s="88" t="s">
        <v>172</v>
      </c>
      <c r="C14" s="88" t="s">
        <v>173</v>
      </c>
      <c r="D14" s="88" t="s">
        <v>177</v>
      </c>
      <c r="E14" s="88" t="n">
        <v>36</v>
      </c>
      <c r="F14" s="90" t="n">
        <v>17.85</v>
      </c>
      <c r="G14" s="105" t="n">
        <v>8</v>
      </c>
      <c r="H14" s="73" t="n">
        <v>5</v>
      </c>
      <c r="I14" s="73" t="n">
        <v>36</v>
      </c>
      <c r="J14" s="73" t="n">
        <v>13</v>
      </c>
      <c r="K14" s="125" t="n">
        <v>3</v>
      </c>
    </row>
    <row r="15" customFormat="false" ht="15" hidden="true" customHeight="false" outlineLevel="0" collapsed="false">
      <c r="A15" s="135" t="n">
        <v>3</v>
      </c>
      <c r="B15" s="88" t="s">
        <v>172</v>
      </c>
      <c r="C15" s="88" t="s">
        <v>173</v>
      </c>
      <c r="D15" s="88" t="s">
        <v>177</v>
      </c>
      <c r="E15" s="88" t="n">
        <v>38</v>
      </c>
      <c r="F15" s="90" t="n">
        <v>17.85</v>
      </c>
      <c r="G15" s="105" t="n">
        <v>6</v>
      </c>
      <c r="H15" s="73" t="n">
        <v>23</v>
      </c>
      <c r="I15" s="73" t="n">
        <v>2</v>
      </c>
      <c r="J15" s="73" t="n">
        <v>47</v>
      </c>
      <c r="K15" s="125" t="n">
        <v>8</v>
      </c>
    </row>
    <row r="16" customFormat="false" ht="15" hidden="false" customHeight="false" outlineLevel="0" collapsed="false">
      <c r="A16" s="135" t="n">
        <v>3</v>
      </c>
      <c r="B16" s="88" t="s">
        <v>172</v>
      </c>
      <c r="C16" s="88" t="s">
        <v>173</v>
      </c>
      <c r="D16" s="88" t="s">
        <v>177</v>
      </c>
      <c r="E16" s="88" t="n">
        <v>40</v>
      </c>
      <c r="F16" s="90" t="n">
        <v>17.85</v>
      </c>
      <c r="G16" s="105" t="n">
        <v>7</v>
      </c>
      <c r="H16" s="73" t="n">
        <v>47</v>
      </c>
      <c r="I16" s="73" t="n">
        <v>18</v>
      </c>
      <c r="J16" s="73" t="n">
        <v>38</v>
      </c>
      <c r="K16" s="125" t="n">
        <v>6</v>
      </c>
    </row>
    <row r="17" customFormat="false" ht="15" hidden="true" customHeight="false" outlineLevel="0" collapsed="false">
      <c r="A17" s="135" t="n">
        <v>3</v>
      </c>
      <c r="B17" s="88" t="s">
        <v>172</v>
      </c>
      <c r="C17" s="88" t="s">
        <v>173</v>
      </c>
      <c r="D17" s="88" t="s">
        <v>177</v>
      </c>
      <c r="E17" s="88" t="n">
        <v>42</v>
      </c>
      <c r="F17" s="90" t="n">
        <v>17.85</v>
      </c>
      <c r="G17" s="105" t="n">
        <v>8</v>
      </c>
      <c r="H17" s="73" t="n">
        <v>34</v>
      </c>
      <c r="I17" s="73" t="n">
        <v>15</v>
      </c>
      <c r="J17" s="73" t="n">
        <v>34</v>
      </c>
      <c r="K17" s="125" t="n">
        <v>3</v>
      </c>
    </row>
    <row r="18" customFormat="false" ht="15" hidden="true" customHeight="false" outlineLevel="0" collapsed="false">
      <c r="A18" s="135" t="n">
        <v>3</v>
      </c>
      <c r="B18" s="88" t="s">
        <v>172</v>
      </c>
      <c r="C18" s="88" t="s">
        <v>173</v>
      </c>
      <c r="D18" s="88" t="s">
        <v>177</v>
      </c>
      <c r="E18" s="88" t="n">
        <v>44</v>
      </c>
      <c r="F18" s="90" t="n">
        <v>17.85</v>
      </c>
      <c r="G18" s="105" t="n">
        <v>6</v>
      </c>
      <c r="H18" s="73" t="n">
        <v>25</v>
      </c>
      <c r="I18" s="73" t="n">
        <v>47</v>
      </c>
      <c r="J18" s="73" t="n">
        <v>10</v>
      </c>
      <c r="K18" s="125" t="n">
        <v>9</v>
      </c>
    </row>
    <row r="19" customFormat="false" ht="15" hidden="true" customHeight="false" outlineLevel="0" collapsed="false">
      <c r="A19" s="135" t="n">
        <v>3</v>
      </c>
      <c r="B19" s="88" t="s">
        <v>172</v>
      </c>
      <c r="C19" s="88" t="s">
        <v>173</v>
      </c>
      <c r="D19" s="88" t="s">
        <v>177</v>
      </c>
      <c r="E19" s="88" t="n">
        <v>46</v>
      </c>
      <c r="F19" s="90" t="n">
        <v>17.85</v>
      </c>
      <c r="G19" s="105" t="n">
        <v>4</v>
      </c>
      <c r="H19" s="73" t="n">
        <v>10</v>
      </c>
      <c r="I19" s="73" t="n">
        <v>23</v>
      </c>
      <c r="J19" s="73" t="n">
        <v>4</v>
      </c>
      <c r="K19" s="125" t="n">
        <v>10</v>
      </c>
    </row>
    <row r="20" customFormat="false" ht="15" hidden="true" customHeight="false" outlineLevel="0" collapsed="false">
      <c r="A20" s="135" t="n">
        <v>10</v>
      </c>
      <c r="B20" s="88" t="s">
        <v>172</v>
      </c>
      <c r="C20" s="88" t="s">
        <v>175</v>
      </c>
      <c r="D20" s="88" t="s">
        <v>206</v>
      </c>
      <c r="E20" s="88" t="n">
        <v>36</v>
      </c>
      <c r="F20" s="90" t="n">
        <v>228.48</v>
      </c>
      <c r="G20" s="105" t="n">
        <v>4</v>
      </c>
      <c r="H20" s="73" t="n">
        <v>47</v>
      </c>
      <c r="I20" s="73" t="n">
        <v>21</v>
      </c>
      <c r="J20" s="73" t="n">
        <v>37</v>
      </c>
      <c r="K20" s="125" t="n">
        <v>4</v>
      </c>
    </row>
    <row r="21" customFormat="false" ht="15" hidden="true" customHeight="false" outlineLevel="0" collapsed="false">
      <c r="A21" s="135" t="n">
        <v>10</v>
      </c>
      <c r="B21" s="88" t="s">
        <v>172</v>
      </c>
      <c r="C21" s="88" t="s">
        <v>175</v>
      </c>
      <c r="D21" s="88" t="s">
        <v>206</v>
      </c>
      <c r="E21" s="88" t="n">
        <v>38</v>
      </c>
      <c r="F21" s="90" t="n">
        <v>228.48</v>
      </c>
      <c r="G21" s="105" t="n">
        <v>5</v>
      </c>
      <c r="H21" s="73" t="n">
        <v>38</v>
      </c>
      <c r="I21" s="73" t="n">
        <v>25</v>
      </c>
      <c r="J21" s="73" t="n">
        <v>49</v>
      </c>
      <c r="K21" s="125" t="n">
        <v>2</v>
      </c>
    </row>
    <row r="22" customFormat="false" ht="15" hidden="false" customHeight="false" outlineLevel="0" collapsed="false">
      <c r="A22" s="135" t="n">
        <v>10</v>
      </c>
      <c r="B22" s="88" t="s">
        <v>172</v>
      </c>
      <c r="C22" s="88" t="s">
        <v>175</v>
      </c>
      <c r="D22" s="88" t="s">
        <v>206</v>
      </c>
      <c r="E22" s="88" t="n">
        <v>40</v>
      </c>
      <c r="F22" s="90" t="n">
        <v>228.48</v>
      </c>
      <c r="G22" s="105" t="n">
        <v>3</v>
      </c>
      <c r="H22" s="73" t="n">
        <v>50</v>
      </c>
      <c r="I22" s="73" t="n">
        <v>44</v>
      </c>
      <c r="J22" s="73" t="n">
        <v>15</v>
      </c>
      <c r="K22" s="125" t="n">
        <v>4</v>
      </c>
    </row>
    <row r="23" customFormat="false" ht="15" hidden="true" customHeight="false" outlineLevel="0" collapsed="false">
      <c r="A23" s="135" t="n">
        <v>10</v>
      </c>
      <c r="B23" s="88" t="s">
        <v>172</v>
      </c>
      <c r="C23" s="88" t="s">
        <v>175</v>
      </c>
      <c r="D23" s="88" t="s">
        <v>206</v>
      </c>
      <c r="E23" s="88" t="n">
        <v>42</v>
      </c>
      <c r="F23" s="90" t="n">
        <v>228.48</v>
      </c>
      <c r="G23" s="105" t="n">
        <v>3</v>
      </c>
      <c r="H23" s="73" t="n">
        <v>41</v>
      </c>
      <c r="I23" s="73" t="n">
        <v>42</v>
      </c>
      <c r="J23" s="73" t="n">
        <v>35</v>
      </c>
      <c r="K23" s="125" t="n">
        <v>7</v>
      </c>
    </row>
    <row r="24" customFormat="false" ht="15" hidden="true" customHeight="false" outlineLevel="0" collapsed="false">
      <c r="A24" s="135" t="n">
        <v>10</v>
      </c>
      <c r="B24" s="88" t="s">
        <v>172</v>
      </c>
      <c r="C24" s="88" t="s">
        <v>175</v>
      </c>
      <c r="D24" s="88" t="s">
        <v>206</v>
      </c>
      <c r="E24" s="88" t="n">
        <v>44</v>
      </c>
      <c r="F24" s="90" t="n">
        <v>228.48</v>
      </c>
      <c r="G24" s="105" t="n">
        <v>8</v>
      </c>
      <c r="H24" s="73" t="n">
        <v>17</v>
      </c>
      <c r="I24" s="73" t="n">
        <v>38</v>
      </c>
      <c r="J24" s="73" t="n">
        <v>21</v>
      </c>
      <c r="K24" s="125" t="n">
        <v>3</v>
      </c>
      <c r="R24" s="73"/>
    </row>
    <row r="25" customFormat="false" ht="15" hidden="true" customHeight="false" outlineLevel="0" collapsed="false">
      <c r="A25" s="135" t="n">
        <v>10</v>
      </c>
      <c r="B25" s="88" t="s">
        <v>172</v>
      </c>
      <c r="C25" s="88" t="s">
        <v>175</v>
      </c>
      <c r="D25" s="88" t="s">
        <v>206</v>
      </c>
      <c r="E25" s="88" t="n">
        <v>46</v>
      </c>
      <c r="F25" s="90" t="n">
        <v>228.48</v>
      </c>
      <c r="G25" s="105" t="n">
        <v>5</v>
      </c>
      <c r="H25" s="73" t="n">
        <v>31</v>
      </c>
      <c r="I25" s="73" t="n">
        <v>5</v>
      </c>
      <c r="J25" s="73" t="n">
        <v>22</v>
      </c>
      <c r="K25" s="125" t="n">
        <v>1</v>
      </c>
      <c r="R25" s="73"/>
    </row>
    <row r="26" customFormat="false" ht="15" hidden="true" customHeight="false" outlineLevel="0" collapsed="false">
      <c r="A26" s="135" t="n">
        <v>11</v>
      </c>
      <c r="B26" s="88" t="s">
        <v>172</v>
      </c>
      <c r="C26" s="88" t="s">
        <v>173</v>
      </c>
      <c r="D26" s="88" t="s">
        <v>207</v>
      </c>
      <c r="E26" s="88" t="n">
        <v>36</v>
      </c>
      <c r="F26" s="90" t="n">
        <v>99.6625</v>
      </c>
      <c r="G26" s="105" t="n">
        <v>2</v>
      </c>
      <c r="H26" s="73" t="n">
        <v>0</v>
      </c>
      <c r="I26" s="73" t="n">
        <v>3</v>
      </c>
      <c r="J26" s="73" t="n">
        <v>18</v>
      </c>
      <c r="K26" s="125" t="n">
        <v>9</v>
      </c>
    </row>
    <row r="27" customFormat="false" ht="15" hidden="true" customHeight="false" outlineLevel="0" collapsed="false">
      <c r="A27" s="135" t="n">
        <v>11</v>
      </c>
      <c r="B27" s="88" t="s">
        <v>172</v>
      </c>
      <c r="C27" s="88" t="s">
        <v>173</v>
      </c>
      <c r="D27" s="88" t="s">
        <v>207</v>
      </c>
      <c r="E27" s="88" t="n">
        <v>38</v>
      </c>
      <c r="F27" s="90" t="n">
        <v>99.6625</v>
      </c>
      <c r="G27" s="105" t="n">
        <v>1</v>
      </c>
      <c r="H27" s="73" t="n">
        <v>10</v>
      </c>
      <c r="I27" s="73" t="n">
        <v>19</v>
      </c>
      <c r="J27" s="73" t="n">
        <v>6</v>
      </c>
      <c r="K27" s="125" t="n">
        <v>10</v>
      </c>
    </row>
    <row r="28" customFormat="false" ht="15" hidden="false" customHeight="false" outlineLevel="0" collapsed="false">
      <c r="A28" s="135" t="n">
        <v>11</v>
      </c>
      <c r="B28" s="88" t="s">
        <v>172</v>
      </c>
      <c r="C28" s="88" t="s">
        <v>173</v>
      </c>
      <c r="D28" s="88" t="s">
        <v>207</v>
      </c>
      <c r="E28" s="88" t="n">
        <v>40</v>
      </c>
      <c r="F28" s="90" t="n">
        <v>99.6625</v>
      </c>
      <c r="G28" s="105" t="n">
        <v>1</v>
      </c>
      <c r="H28" s="73" t="n">
        <v>2</v>
      </c>
      <c r="I28" s="73" t="n">
        <v>49</v>
      </c>
      <c r="J28" s="73" t="n">
        <v>43</v>
      </c>
      <c r="K28" s="125" t="n">
        <v>6</v>
      </c>
    </row>
    <row r="29" customFormat="false" ht="15" hidden="true" customHeight="false" outlineLevel="0" collapsed="false">
      <c r="A29" s="135" t="n">
        <v>11</v>
      </c>
      <c r="B29" s="88" t="s">
        <v>172</v>
      </c>
      <c r="C29" s="88" t="s">
        <v>173</v>
      </c>
      <c r="D29" s="88" t="s">
        <v>207</v>
      </c>
      <c r="E29" s="88" t="n">
        <v>42</v>
      </c>
      <c r="F29" s="90" t="n">
        <v>99.6625</v>
      </c>
      <c r="G29" s="105" t="n">
        <v>0</v>
      </c>
      <c r="H29" s="73" t="n">
        <v>4</v>
      </c>
      <c r="I29" s="73" t="n">
        <v>14</v>
      </c>
      <c r="J29" s="73" t="n">
        <v>8</v>
      </c>
      <c r="K29" s="125" t="n">
        <v>0</v>
      </c>
    </row>
    <row r="30" customFormat="false" ht="15" hidden="true" customHeight="false" outlineLevel="0" collapsed="false">
      <c r="A30" s="135" t="n">
        <v>11</v>
      </c>
      <c r="B30" s="88" t="s">
        <v>172</v>
      </c>
      <c r="C30" s="88" t="s">
        <v>173</v>
      </c>
      <c r="D30" s="88" t="s">
        <v>207</v>
      </c>
      <c r="E30" s="88" t="n">
        <v>44</v>
      </c>
      <c r="F30" s="90" t="n">
        <v>99.6625</v>
      </c>
      <c r="G30" s="105" t="n">
        <v>10</v>
      </c>
      <c r="H30" s="73" t="n">
        <v>4</v>
      </c>
      <c r="I30" s="73" t="n">
        <v>12</v>
      </c>
      <c r="J30" s="73" t="n">
        <v>11</v>
      </c>
      <c r="K30" s="125" t="n">
        <v>10</v>
      </c>
    </row>
    <row r="31" customFormat="false" ht="15" hidden="true" customHeight="false" outlineLevel="0" collapsed="false">
      <c r="A31" s="135" t="n">
        <v>11</v>
      </c>
      <c r="B31" s="88" t="s">
        <v>172</v>
      </c>
      <c r="C31" s="88" t="s">
        <v>173</v>
      </c>
      <c r="D31" s="88" t="s">
        <v>207</v>
      </c>
      <c r="E31" s="88" t="n">
        <v>46</v>
      </c>
      <c r="F31" s="90" t="n">
        <v>99.6625</v>
      </c>
      <c r="G31" s="105" t="n">
        <v>2</v>
      </c>
      <c r="H31" s="73" t="n">
        <v>22</v>
      </c>
      <c r="I31" s="73" t="n">
        <v>7</v>
      </c>
      <c r="J31" s="73" t="n">
        <v>1</v>
      </c>
      <c r="K31" s="125" t="n">
        <v>5</v>
      </c>
    </row>
    <row r="32" customFormat="false" ht="15" hidden="true" customHeight="false" outlineLevel="0" collapsed="false">
      <c r="A32" s="135" t="n">
        <v>12</v>
      </c>
      <c r="B32" s="88" t="s">
        <v>172</v>
      </c>
      <c r="C32" s="88" t="s">
        <v>208</v>
      </c>
      <c r="D32" s="88" t="s">
        <v>209</v>
      </c>
      <c r="E32" s="88" t="n">
        <v>36</v>
      </c>
      <c r="F32" s="90" t="n">
        <v>299.99</v>
      </c>
      <c r="G32" s="105" t="n">
        <v>8</v>
      </c>
      <c r="H32" s="73" t="n">
        <v>40</v>
      </c>
      <c r="I32" s="73" t="n">
        <v>10</v>
      </c>
      <c r="J32" s="73" t="n">
        <v>48</v>
      </c>
      <c r="K32" s="125" t="n">
        <v>2</v>
      </c>
    </row>
    <row r="33" customFormat="false" ht="15" hidden="true" customHeight="false" outlineLevel="0" collapsed="false">
      <c r="A33" s="135" t="n">
        <v>12</v>
      </c>
      <c r="B33" s="88" t="s">
        <v>172</v>
      </c>
      <c r="C33" s="88" t="s">
        <v>208</v>
      </c>
      <c r="D33" s="88" t="s">
        <v>209</v>
      </c>
      <c r="E33" s="88" t="n">
        <v>38</v>
      </c>
      <c r="F33" s="90" t="n">
        <v>299.99</v>
      </c>
      <c r="G33" s="105" t="n">
        <v>9</v>
      </c>
      <c r="H33" s="73" t="n">
        <v>5</v>
      </c>
      <c r="I33" s="73" t="n">
        <v>30</v>
      </c>
      <c r="J33" s="73" t="n">
        <v>23</v>
      </c>
      <c r="K33" s="125" t="n">
        <v>7</v>
      </c>
    </row>
    <row r="34" customFormat="false" ht="15" hidden="false" customHeight="false" outlineLevel="0" collapsed="false">
      <c r="A34" s="135" t="n">
        <v>12</v>
      </c>
      <c r="B34" s="88" t="s">
        <v>172</v>
      </c>
      <c r="C34" s="88" t="s">
        <v>208</v>
      </c>
      <c r="D34" s="88" t="s">
        <v>209</v>
      </c>
      <c r="E34" s="88" t="n">
        <v>40</v>
      </c>
      <c r="F34" s="90" t="n">
        <v>299.99</v>
      </c>
      <c r="G34" s="105" t="n">
        <v>5</v>
      </c>
      <c r="H34" s="73" t="n">
        <v>26</v>
      </c>
      <c r="I34" s="73" t="n">
        <v>49</v>
      </c>
      <c r="J34" s="73" t="n">
        <v>26</v>
      </c>
      <c r="K34" s="125" t="n">
        <v>1</v>
      </c>
    </row>
    <row r="35" customFormat="false" ht="15" hidden="true" customHeight="false" outlineLevel="0" collapsed="false">
      <c r="A35" s="135" t="n">
        <v>12</v>
      </c>
      <c r="B35" s="88" t="s">
        <v>172</v>
      </c>
      <c r="C35" s="88" t="s">
        <v>208</v>
      </c>
      <c r="D35" s="88" t="s">
        <v>209</v>
      </c>
      <c r="E35" s="88" t="n">
        <v>42</v>
      </c>
      <c r="F35" s="90" t="n">
        <v>299.99</v>
      </c>
      <c r="G35" s="105" t="n">
        <v>8</v>
      </c>
      <c r="H35" s="73" t="n">
        <v>10</v>
      </c>
      <c r="I35" s="73" t="n">
        <v>19</v>
      </c>
      <c r="J35" s="73" t="n">
        <v>27</v>
      </c>
      <c r="K35" s="125" t="n">
        <v>9</v>
      </c>
    </row>
    <row r="36" customFormat="false" ht="15" hidden="true" customHeight="false" outlineLevel="0" collapsed="false">
      <c r="A36" s="135" t="n">
        <v>12</v>
      </c>
      <c r="B36" s="88" t="s">
        <v>172</v>
      </c>
      <c r="C36" s="88" t="s">
        <v>208</v>
      </c>
      <c r="D36" s="88" t="s">
        <v>209</v>
      </c>
      <c r="E36" s="88" t="n">
        <v>44</v>
      </c>
      <c r="F36" s="90" t="n">
        <v>299.99</v>
      </c>
      <c r="G36" s="105" t="n">
        <v>10</v>
      </c>
      <c r="H36" s="73" t="n">
        <v>10</v>
      </c>
      <c r="I36" s="73" t="n">
        <v>4</v>
      </c>
      <c r="J36" s="73" t="n">
        <v>4</v>
      </c>
      <c r="K36" s="125" t="n">
        <v>5</v>
      </c>
    </row>
    <row r="37" customFormat="false" ht="15" hidden="true" customHeight="false" outlineLevel="0" collapsed="false">
      <c r="A37" s="135" t="n">
        <v>12</v>
      </c>
      <c r="B37" s="88" t="s">
        <v>172</v>
      </c>
      <c r="C37" s="88" t="s">
        <v>208</v>
      </c>
      <c r="D37" s="88" t="s">
        <v>209</v>
      </c>
      <c r="E37" s="88" t="n">
        <v>46</v>
      </c>
      <c r="F37" s="90" t="n">
        <v>299.99</v>
      </c>
      <c r="G37" s="105" t="n">
        <v>4</v>
      </c>
      <c r="H37" s="73" t="n">
        <v>7</v>
      </c>
      <c r="I37" s="73" t="n">
        <v>30</v>
      </c>
      <c r="J37" s="73" t="n">
        <v>39</v>
      </c>
      <c r="K37" s="125" t="n">
        <v>0</v>
      </c>
    </row>
    <row r="38" customFormat="false" ht="15" hidden="true" customHeight="false" outlineLevel="0" collapsed="false">
      <c r="A38" s="135" t="n">
        <v>4</v>
      </c>
      <c r="B38" s="88" t="s">
        <v>178</v>
      </c>
      <c r="C38" s="88" t="s">
        <v>179</v>
      </c>
      <c r="D38" s="88" t="s">
        <v>180</v>
      </c>
      <c r="E38" s="88" t="n">
        <v>46</v>
      </c>
      <c r="F38" s="90" t="n">
        <v>19.9563</v>
      </c>
      <c r="G38" s="105" t="n">
        <v>2</v>
      </c>
      <c r="H38" s="73" t="n">
        <v>23</v>
      </c>
      <c r="I38" s="73" t="n">
        <v>5</v>
      </c>
      <c r="J38" s="73" t="n">
        <v>42</v>
      </c>
      <c r="K38" s="125" t="n">
        <v>8</v>
      </c>
    </row>
    <row r="39" customFormat="false" ht="15" hidden="true" customHeight="false" outlineLevel="0" collapsed="false">
      <c r="A39" s="135" t="n">
        <v>4</v>
      </c>
      <c r="B39" s="88" t="s">
        <v>178</v>
      </c>
      <c r="C39" s="88" t="s">
        <v>179</v>
      </c>
      <c r="D39" s="88" t="s">
        <v>180</v>
      </c>
      <c r="E39" s="88" t="n">
        <v>48</v>
      </c>
      <c r="F39" s="90" t="n">
        <v>19.9563</v>
      </c>
      <c r="G39" s="105" t="n">
        <v>1</v>
      </c>
      <c r="H39" s="73" t="n">
        <v>45</v>
      </c>
      <c r="I39" s="73" t="n">
        <v>40</v>
      </c>
      <c r="J39" s="73" t="n">
        <v>41</v>
      </c>
      <c r="K39" s="125" t="n">
        <v>0</v>
      </c>
    </row>
    <row r="40" customFormat="false" ht="15" hidden="true" customHeight="false" outlineLevel="0" collapsed="false">
      <c r="A40" s="135" t="n">
        <v>4</v>
      </c>
      <c r="B40" s="88" t="s">
        <v>178</v>
      </c>
      <c r="C40" s="88" t="s">
        <v>179</v>
      </c>
      <c r="D40" s="88" t="s">
        <v>180</v>
      </c>
      <c r="E40" s="88" t="n">
        <v>50</v>
      </c>
      <c r="F40" s="90" t="n">
        <v>19.9563</v>
      </c>
      <c r="G40" s="105" t="n">
        <v>4</v>
      </c>
      <c r="H40" s="73" t="n">
        <v>36</v>
      </c>
      <c r="I40" s="73" t="n">
        <v>7</v>
      </c>
      <c r="J40" s="73" t="n">
        <v>39</v>
      </c>
      <c r="K40" s="125" t="n">
        <v>4</v>
      </c>
    </row>
    <row r="41" customFormat="false" ht="15" hidden="true" customHeight="false" outlineLevel="0" collapsed="false">
      <c r="A41" s="135" t="n">
        <v>4</v>
      </c>
      <c r="B41" s="88" t="s">
        <v>178</v>
      </c>
      <c r="C41" s="88" t="s">
        <v>179</v>
      </c>
      <c r="D41" s="88" t="s">
        <v>180</v>
      </c>
      <c r="E41" s="88" t="n">
        <v>52</v>
      </c>
      <c r="F41" s="90" t="n">
        <v>19.9563</v>
      </c>
      <c r="G41" s="105" t="n">
        <v>1</v>
      </c>
      <c r="H41" s="73" t="n">
        <v>46</v>
      </c>
      <c r="I41" s="73" t="n">
        <v>45</v>
      </c>
      <c r="J41" s="73" t="n">
        <v>48</v>
      </c>
      <c r="K41" s="125" t="n">
        <v>2</v>
      </c>
    </row>
    <row r="42" customFormat="false" ht="15" hidden="true" customHeight="false" outlineLevel="0" collapsed="false">
      <c r="A42" s="135" t="n">
        <v>4</v>
      </c>
      <c r="B42" s="88" t="s">
        <v>178</v>
      </c>
      <c r="C42" s="88" t="s">
        <v>179</v>
      </c>
      <c r="D42" s="88" t="s">
        <v>180</v>
      </c>
      <c r="E42" s="88" t="n">
        <v>54</v>
      </c>
      <c r="F42" s="90" t="n">
        <v>19.9563</v>
      </c>
      <c r="G42" s="105" t="n">
        <v>3</v>
      </c>
      <c r="H42" s="73" t="n">
        <v>4</v>
      </c>
      <c r="I42" s="73" t="n">
        <v>48</v>
      </c>
      <c r="J42" s="73" t="n">
        <v>37</v>
      </c>
      <c r="K42" s="125" t="n">
        <v>0</v>
      </c>
    </row>
    <row r="43" customFormat="false" ht="15" hidden="true" customHeight="false" outlineLevel="0" collapsed="false">
      <c r="A43" s="135" t="n">
        <v>4</v>
      </c>
      <c r="B43" s="88" t="s">
        <v>178</v>
      </c>
      <c r="C43" s="88" t="s">
        <v>179</v>
      </c>
      <c r="D43" s="88" t="s">
        <v>180</v>
      </c>
      <c r="E43" s="88" t="n">
        <v>56</v>
      </c>
      <c r="F43" s="90" t="n">
        <v>19.9563</v>
      </c>
      <c r="G43" s="105" t="n">
        <v>0</v>
      </c>
      <c r="H43" s="73" t="n">
        <v>14</v>
      </c>
      <c r="I43" s="73" t="n">
        <v>39</v>
      </c>
      <c r="J43" s="73" t="n">
        <v>7</v>
      </c>
      <c r="K43" s="125" t="n">
        <v>8</v>
      </c>
    </row>
    <row r="44" customFormat="false" ht="15" hidden="true" customHeight="false" outlineLevel="0" collapsed="false">
      <c r="A44" s="135" t="n">
        <v>4</v>
      </c>
      <c r="B44" s="88" t="s">
        <v>178</v>
      </c>
      <c r="C44" s="88" t="s">
        <v>179</v>
      </c>
      <c r="D44" s="88" t="s">
        <v>180</v>
      </c>
      <c r="E44" s="88" t="n">
        <v>58</v>
      </c>
      <c r="F44" s="90" t="n">
        <v>19.9563</v>
      </c>
      <c r="G44" s="105" t="n">
        <v>4</v>
      </c>
      <c r="H44" s="73" t="n">
        <v>32</v>
      </c>
      <c r="I44" s="73" t="n">
        <v>45</v>
      </c>
      <c r="J44" s="73" t="n">
        <v>21</v>
      </c>
      <c r="K44" s="125" t="n">
        <v>2</v>
      </c>
    </row>
    <row r="45" customFormat="false" ht="15" hidden="true" customHeight="false" outlineLevel="0" collapsed="false">
      <c r="A45" s="135" t="n">
        <v>4</v>
      </c>
      <c r="B45" s="88" t="s">
        <v>178</v>
      </c>
      <c r="C45" s="88" t="s">
        <v>179</v>
      </c>
      <c r="D45" s="88" t="s">
        <v>180</v>
      </c>
      <c r="E45" s="88" t="n">
        <v>60</v>
      </c>
      <c r="F45" s="90" t="n">
        <v>19.9563</v>
      </c>
      <c r="G45" s="105" t="n">
        <v>2</v>
      </c>
      <c r="H45" s="73" t="n">
        <v>5</v>
      </c>
      <c r="I45" s="73" t="n">
        <v>24</v>
      </c>
      <c r="J45" s="73" t="n">
        <v>26</v>
      </c>
      <c r="K45" s="125" t="n">
        <v>3</v>
      </c>
    </row>
    <row r="46" customFormat="false" ht="15" hidden="true" customHeight="false" outlineLevel="0" collapsed="false">
      <c r="A46" s="135" t="n">
        <v>4</v>
      </c>
      <c r="B46" s="88" t="s">
        <v>178</v>
      </c>
      <c r="C46" s="88" t="s">
        <v>179</v>
      </c>
      <c r="D46" s="88" t="s">
        <v>180</v>
      </c>
      <c r="E46" s="88" t="n">
        <v>62</v>
      </c>
      <c r="F46" s="90" t="n">
        <v>19.9563</v>
      </c>
      <c r="G46" s="105" t="n">
        <v>1</v>
      </c>
      <c r="H46" s="73" t="n">
        <v>39</v>
      </c>
      <c r="I46" s="73" t="n">
        <v>20</v>
      </c>
      <c r="J46" s="73" t="n">
        <v>30</v>
      </c>
      <c r="K46" s="125" t="n">
        <v>7</v>
      </c>
    </row>
    <row r="47" customFormat="false" ht="15" hidden="true" customHeight="false" outlineLevel="0" collapsed="false">
      <c r="A47" s="135" t="n">
        <v>4</v>
      </c>
      <c r="B47" s="88" t="s">
        <v>178</v>
      </c>
      <c r="C47" s="88" t="s">
        <v>179</v>
      </c>
      <c r="D47" s="88" t="s">
        <v>180</v>
      </c>
      <c r="E47" s="88" t="n">
        <v>64</v>
      </c>
      <c r="F47" s="90" t="n">
        <v>19.9563</v>
      </c>
      <c r="G47" s="105" t="n">
        <v>0</v>
      </c>
      <c r="H47" s="73" t="n">
        <v>12</v>
      </c>
      <c r="I47" s="73" t="n">
        <v>13</v>
      </c>
      <c r="J47" s="73" t="n">
        <v>36</v>
      </c>
      <c r="K47" s="125" t="n">
        <v>8</v>
      </c>
    </row>
    <row r="48" customFormat="false" ht="15" hidden="true" customHeight="false" outlineLevel="0" collapsed="false">
      <c r="A48" s="135" t="n">
        <v>5</v>
      </c>
      <c r="B48" s="88" t="s">
        <v>178</v>
      </c>
      <c r="C48" s="88" t="s">
        <v>181</v>
      </c>
      <c r="D48" s="88" t="s">
        <v>182</v>
      </c>
      <c r="E48" s="88" t="n">
        <v>46</v>
      </c>
      <c r="F48" s="90" t="n">
        <v>99.96</v>
      </c>
      <c r="G48" s="105" t="n">
        <v>3</v>
      </c>
      <c r="H48" s="73" t="n">
        <v>22</v>
      </c>
      <c r="I48" s="73" t="n">
        <v>21</v>
      </c>
      <c r="J48" s="73" t="n">
        <v>43</v>
      </c>
      <c r="K48" s="125" t="n">
        <v>10</v>
      </c>
    </row>
    <row r="49" customFormat="false" ht="15" hidden="true" customHeight="false" outlineLevel="0" collapsed="false">
      <c r="A49" s="135" t="n">
        <v>5</v>
      </c>
      <c r="B49" s="88" t="s">
        <v>178</v>
      </c>
      <c r="C49" s="88" t="s">
        <v>181</v>
      </c>
      <c r="D49" s="88" t="s">
        <v>182</v>
      </c>
      <c r="E49" s="88" t="n">
        <v>48</v>
      </c>
      <c r="F49" s="90" t="n">
        <v>99.96</v>
      </c>
      <c r="G49" s="105" t="n">
        <v>1</v>
      </c>
      <c r="H49" s="73" t="n">
        <v>19</v>
      </c>
      <c r="I49" s="73" t="n">
        <v>28</v>
      </c>
      <c r="J49" s="73" t="n">
        <v>19</v>
      </c>
      <c r="K49" s="125" t="n">
        <v>0</v>
      </c>
    </row>
    <row r="50" customFormat="false" ht="15" hidden="true" customHeight="false" outlineLevel="0" collapsed="false">
      <c r="A50" s="135" t="n">
        <v>5</v>
      </c>
      <c r="B50" s="88" t="s">
        <v>178</v>
      </c>
      <c r="C50" s="88" t="s">
        <v>181</v>
      </c>
      <c r="D50" s="88" t="s">
        <v>182</v>
      </c>
      <c r="E50" s="88" t="n">
        <v>50</v>
      </c>
      <c r="F50" s="90" t="n">
        <v>99.96</v>
      </c>
      <c r="G50" s="105" t="n">
        <v>4</v>
      </c>
      <c r="H50" s="73" t="n">
        <v>10</v>
      </c>
      <c r="I50" s="73" t="n">
        <v>48</v>
      </c>
      <c r="J50" s="73" t="n">
        <v>6</v>
      </c>
      <c r="K50" s="125" t="n">
        <v>9</v>
      </c>
    </row>
    <row r="51" customFormat="false" ht="15" hidden="true" customHeight="false" outlineLevel="0" collapsed="false">
      <c r="A51" s="135" t="n">
        <v>5</v>
      </c>
      <c r="B51" s="88" t="s">
        <v>178</v>
      </c>
      <c r="C51" s="88" t="s">
        <v>181</v>
      </c>
      <c r="D51" s="88" t="s">
        <v>182</v>
      </c>
      <c r="E51" s="88" t="n">
        <v>52</v>
      </c>
      <c r="F51" s="90" t="n">
        <v>99.96</v>
      </c>
      <c r="G51" s="105" t="n">
        <v>4</v>
      </c>
      <c r="H51" s="73" t="n">
        <v>24</v>
      </c>
      <c r="I51" s="73" t="n">
        <v>11</v>
      </c>
      <c r="J51" s="73" t="n">
        <v>4</v>
      </c>
      <c r="K51" s="125" t="n">
        <v>3</v>
      </c>
    </row>
    <row r="52" customFormat="false" ht="15" hidden="true" customHeight="false" outlineLevel="0" collapsed="false">
      <c r="A52" s="135" t="n">
        <v>5</v>
      </c>
      <c r="B52" s="88" t="s">
        <v>178</v>
      </c>
      <c r="C52" s="88" t="s">
        <v>181</v>
      </c>
      <c r="D52" s="88" t="s">
        <v>182</v>
      </c>
      <c r="E52" s="88" t="n">
        <v>54</v>
      </c>
      <c r="F52" s="90" t="n">
        <v>99.96</v>
      </c>
      <c r="G52" s="105" t="n">
        <v>3</v>
      </c>
      <c r="H52" s="73" t="n">
        <v>46</v>
      </c>
      <c r="I52" s="73" t="n">
        <v>4</v>
      </c>
      <c r="J52" s="73" t="n">
        <v>36</v>
      </c>
      <c r="K52" s="125" t="n">
        <v>10</v>
      </c>
    </row>
    <row r="53" customFormat="false" ht="15" hidden="true" customHeight="false" outlineLevel="0" collapsed="false">
      <c r="A53" s="135" t="n">
        <v>5</v>
      </c>
      <c r="B53" s="88" t="s">
        <v>178</v>
      </c>
      <c r="C53" s="88" t="s">
        <v>181</v>
      </c>
      <c r="D53" s="88" t="s">
        <v>182</v>
      </c>
      <c r="E53" s="88" t="n">
        <v>56</v>
      </c>
      <c r="F53" s="90" t="n">
        <v>99.96</v>
      </c>
      <c r="G53" s="105" t="n">
        <v>1</v>
      </c>
      <c r="H53" s="73" t="n">
        <v>19</v>
      </c>
      <c r="I53" s="73" t="n">
        <v>18</v>
      </c>
      <c r="J53" s="73" t="n">
        <v>28</v>
      </c>
      <c r="K53" s="125" t="n">
        <v>7</v>
      </c>
    </row>
    <row r="54" customFormat="false" ht="15" hidden="true" customHeight="false" outlineLevel="0" collapsed="false">
      <c r="A54" s="135" t="n">
        <v>5</v>
      </c>
      <c r="B54" s="88" t="s">
        <v>178</v>
      </c>
      <c r="C54" s="88" t="s">
        <v>181</v>
      </c>
      <c r="D54" s="88" t="s">
        <v>182</v>
      </c>
      <c r="E54" s="88" t="n">
        <v>58</v>
      </c>
      <c r="F54" s="90" t="n">
        <v>99.96</v>
      </c>
      <c r="G54" s="105" t="n">
        <v>3</v>
      </c>
      <c r="H54" s="73" t="n">
        <v>16</v>
      </c>
      <c r="I54" s="73" t="n">
        <v>2</v>
      </c>
      <c r="J54" s="73" t="n">
        <v>43</v>
      </c>
      <c r="K54" s="125" t="n">
        <v>9</v>
      </c>
    </row>
    <row r="55" customFormat="false" ht="15" hidden="true" customHeight="false" outlineLevel="0" collapsed="false">
      <c r="A55" s="135" t="n">
        <v>5</v>
      </c>
      <c r="B55" s="88" t="s">
        <v>178</v>
      </c>
      <c r="C55" s="88" t="s">
        <v>181</v>
      </c>
      <c r="D55" s="88" t="s">
        <v>182</v>
      </c>
      <c r="E55" s="88" t="n">
        <v>60</v>
      </c>
      <c r="F55" s="90" t="n">
        <v>99.96</v>
      </c>
      <c r="G55" s="105" t="n">
        <v>4</v>
      </c>
      <c r="H55" s="73" t="n">
        <v>43</v>
      </c>
      <c r="I55" s="73" t="n">
        <v>29</v>
      </c>
      <c r="J55" s="73" t="n">
        <v>24</v>
      </c>
      <c r="K55" s="125" t="n">
        <v>5</v>
      </c>
    </row>
    <row r="56" customFormat="false" ht="15" hidden="true" customHeight="false" outlineLevel="0" collapsed="false">
      <c r="A56" s="135" t="n">
        <v>5</v>
      </c>
      <c r="B56" s="88" t="s">
        <v>178</v>
      </c>
      <c r="C56" s="88" t="s">
        <v>181</v>
      </c>
      <c r="D56" s="88" t="s">
        <v>182</v>
      </c>
      <c r="E56" s="88" t="n">
        <v>62</v>
      </c>
      <c r="F56" s="90" t="n">
        <v>99.96</v>
      </c>
      <c r="G56" s="105" t="n">
        <v>2</v>
      </c>
      <c r="H56" s="73" t="n">
        <v>14</v>
      </c>
      <c r="I56" s="73" t="n">
        <v>46</v>
      </c>
      <c r="J56" s="73" t="n">
        <v>2</v>
      </c>
      <c r="K56" s="125" t="n">
        <v>2</v>
      </c>
    </row>
    <row r="57" customFormat="false" ht="15" hidden="true" customHeight="false" outlineLevel="0" collapsed="false">
      <c r="A57" s="135" t="n">
        <v>5</v>
      </c>
      <c r="B57" s="88" t="s">
        <v>178</v>
      </c>
      <c r="C57" s="88" t="s">
        <v>181</v>
      </c>
      <c r="D57" s="88" t="s">
        <v>182</v>
      </c>
      <c r="E57" s="88" t="n">
        <v>64</v>
      </c>
      <c r="F57" s="90" t="n">
        <v>99.96</v>
      </c>
      <c r="G57" s="105" t="n">
        <v>3</v>
      </c>
      <c r="H57" s="73" t="n">
        <v>1</v>
      </c>
      <c r="I57" s="73" t="n">
        <v>7</v>
      </c>
      <c r="J57" s="73" t="n">
        <v>3</v>
      </c>
      <c r="K57" s="125" t="n">
        <v>4</v>
      </c>
    </row>
    <row r="58" customFormat="false" ht="15" hidden="true" customHeight="false" outlineLevel="0" collapsed="false">
      <c r="A58" s="135" t="n">
        <v>6</v>
      </c>
      <c r="B58" s="88" t="s">
        <v>178</v>
      </c>
      <c r="C58" s="88" t="s">
        <v>179</v>
      </c>
      <c r="D58" s="88" t="s">
        <v>183</v>
      </c>
      <c r="E58" s="88" t="n">
        <v>46</v>
      </c>
      <c r="F58" s="90" t="n">
        <v>29.393</v>
      </c>
      <c r="G58" s="105" t="n">
        <v>2</v>
      </c>
      <c r="H58" s="73" t="n">
        <v>36</v>
      </c>
      <c r="I58" s="73" t="n">
        <v>38</v>
      </c>
      <c r="J58" s="73" t="n">
        <v>25</v>
      </c>
      <c r="K58" s="125" t="n">
        <v>5</v>
      </c>
    </row>
    <row r="59" customFormat="false" ht="15" hidden="true" customHeight="false" outlineLevel="0" collapsed="false">
      <c r="A59" s="135" t="n">
        <v>6</v>
      </c>
      <c r="B59" s="88" t="s">
        <v>178</v>
      </c>
      <c r="C59" s="88" t="s">
        <v>179</v>
      </c>
      <c r="D59" s="88" t="s">
        <v>183</v>
      </c>
      <c r="E59" s="88" t="n">
        <v>48</v>
      </c>
      <c r="F59" s="90" t="n">
        <v>29.393</v>
      </c>
      <c r="G59" s="105" t="n">
        <v>4</v>
      </c>
      <c r="H59" s="73" t="n">
        <v>50</v>
      </c>
      <c r="I59" s="73" t="n">
        <v>20</v>
      </c>
      <c r="J59" s="73" t="n">
        <v>26</v>
      </c>
      <c r="K59" s="125" t="n">
        <v>9</v>
      </c>
    </row>
    <row r="60" customFormat="false" ht="15" hidden="true" customHeight="false" outlineLevel="0" collapsed="false">
      <c r="A60" s="135" t="n">
        <v>6</v>
      </c>
      <c r="B60" s="88" t="s">
        <v>178</v>
      </c>
      <c r="C60" s="88" t="s">
        <v>179</v>
      </c>
      <c r="D60" s="88" t="s">
        <v>183</v>
      </c>
      <c r="E60" s="88" t="n">
        <v>50</v>
      </c>
      <c r="F60" s="90" t="n">
        <v>29.393</v>
      </c>
      <c r="G60" s="105" t="n">
        <v>5</v>
      </c>
      <c r="H60" s="73" t="n">
        <v>40</v>
      </c>
      <c r="I60" s="73" t="n">
        <v>28</v>
      </c>
      <c r="J60" s="73" t="n">
        <v>25</v>
      </c>
      <c r="K60" s="125" t="n">
        <v>0</v>
      </c>
    </row>
    <row r="61" customFormat="false" ht="15" hidden="true" customHeight="false" outlineLevel="0" collapsed="false">
      <c r="A61" s="135" t="n">
        <v>6</v>
      </c>
      <c r="B61" s="88" t="s">
        <v>178</v>
      </c>
      <c r="C61" s="88" t="s">
        <v>179</v>
      </c>
      <c r="D61" s="88" t="s">
        <v>183</v>
      </c>
      <c r="E61" s="88" t="n">
        <v>52</v>
      </c>
      <c r="F61" s="90" t="n">
        <v>29.393</v>
      </c>
      <c r="G61" s="105" t="n">
        <v>0</v>
      </c>
      <c r="H61" s="73" t="n">
        <v>15</v>
      </c>
      <c r="I61" s="73" t="n">
        <v>32</v>
      </c>
      <c r="J61" s="73" t="n">
        <v>4</v>
      </c>
      <c r="K61" s="125" t="n">
        <v>9</v>
      </c>
    </row>
    <row r="62" customFormat="false" ht="15" hidden="true" customHeight="false" outlineLevel="0" collapsed="false">
      <c r="A62" s="135" t="n">
        <v>6</v>
      </c>
      <c r="B62" s="88" t="s">
        <v>178</v>
      </c>
      <c r="C62" s="88" t="s">
        <v>179</v>
      </c>
      <c r="D62" s="88" t="s">
        <v>183</v>
      </c>
      <c r="E62" s="88" t="n">
        <v>54</v>
      </c>
      <c r="F62" s="90" t="n">
        <v>29.393</v>
      </c>
      <c r="G62" s="105" t="n">
        <v>3</v>
      </c>
      <c r="H62" s="73" t="n">
        <v>28</v>
      </c>
      <c r="I62" s="73" t="n">
        <v>26</v>
      </c>
      <c r="J62" s="73" t="n">
        <v>2</v>
      </c>
      <c r="K62" s="125" t="n">
        <v>0</v>
      </c>
    </row>
    <row r="63" customFormat="false" ht="15" hidden="true" customHeight="false" outlineLevel="0" collapsed="false">
      <c r="A63" s="135" t="n">
        <v>6</v>
      </c>
      <c r="B63" s="88" t="s">
        <v>178</v>
      </c>
      <c r="C63" s="88" t="s">
        <v>179</v>
      </c>
      <c r="D63" s="88" t="s">
        <v>183</v>
      </c>
      <c r="E63" s="88" t="n">
        <v>56</v>
      </c>
      <c r="F63" s="90" t="n">
        <v>29.393</v>
      </c>
      <c r="G63" s="105" t="n">
        <v>3</v>
      </c>
      <c r="H63" s="73" t="n">
        <v>35</v>
      </c>
      <c r="I63" s="73" t="n">
        <v>42</v>
      </c>
      <c r="J63" s="73" t="n">
        <v>18</v>
      </c>
      <c r="K63" s="125" t="n">
        <v>5</v>
      </c>
    </row>
    <row r="64" customFormat="false" ht="15" hidden="true" customHeight="false" outlineLevel="0" collapsed="false">
      <c r="A64" s="135" t="n">
        <v>6</v>
      </c>
      <c r="B64" s="88" t="s">
        <v>178</v>
      </c>
      <c r="C64" s="88" t="s">
        <v>179</v>
      </c>
      <c r="D64" s="88" t="s">
        <v>183</v>
      </c>
      <c r="E64" s="88" t="n">
        <v>58</v>
      </c>
      <c r="F64" s="90" t="n">
        <v>29.393</v>
      </c>
      <c r="G64" s="105" t="n">
        <v>0</v>
      </c>
      <c r="H64" s="73" t="n">
        <v>27</v>
      </c>
      <c r="I64" s="73" t="n">
        <v>16</v>
      </c>
      <c r="J64" s="73" t="n">
        <v>34</v>
      </c>
      <c r="K64" s="125" t="n">
        <v>4</v>
      </c>
    </row>
    <row r="65" customFormat="false" ht="15" hidden="true" customHeight="false" outlineLevel="0" collapsed="false">
      <c r="A65" s="135" t="n">
        <v>6</v>
      </c>
      <c r="B65" s="88" t="s">
        <v>178</v>
      </c>
      <c r="C65" s="88" t="s">
        <v>179</v>
      </c>
      <c r="D65" s="88" t="s">
        <v>183</v>
      </c>
      <c r="E65" s="88" t="n">
        <v>60</v>
      </c>
      <c r="F65" s="90" t="n">
        <v>29.393</v>
      </c>
      <c r="G65" s="105" t="n">
        <v>3</v>
      </c>
      <c r="H65" s="73" t="n">
        <v>14</v>
      </c>
      <c r="I65" s="73" t="n">
        <v>26</v>
      </c>
      <c r="J65" s="73" t="n">
        <v>30</v>
      </c>
      <c r="K65" s="125" t="n">
        <v>8</v>
      </c>
    </row>
    <row r="66" customFormat="false" ht="15" hidden="true" customHeight="false" outlineLevel="0" collapsed="false">
      <c r="A66" s="135" t="n">
        <v>6</v>
      </c>
      <c r="B66" s="88" t="s">
        <v>178</v>
      </c>
      <c r="C66" s="88" t="s">
        <v>179</v>
      </c>
      <c r="D66" s="88" t="s">
        <v>183</v>
      </c>
      <c r="E66" s="88" t="n">
        <v>62</v>
      </c>
      <c r="F66" s="90" t="n">
        <v>29.393</v>
      </c>
      <c r="G66" s="105" t="n">
        <v>0</v>
      </c>
      <c r="H66" s="73" t="n">
        <v>20</v>
      </c>
      <c r="I66" s="73" t="n">
        <v>23</v>
      </c>
      <c r="J66" s="73" t="n">
        <v>12</v>
      </c>
      <c r="K66" s="125" t="n">
        <v>0</v>
      </c>
    </row>
    <row r="67" customFormat="false" ht="15" hidden="true" customHeight="false" outlineLevel="0" collapsed="false">
      <c r="A67" s="135" t="n">
        <v>6</v>
      </c>
      <c r="B67" s="88" t="s">
        <v>178</v>
      </c>
      <c r="C67" s="88" t="s">
        <v>179</v>
      </c>
      <c r="D67" s="88" t="s">
        <v>183</v>
      </c>
      <c r="E67" s="88" t="n">
        <v>64</v>
      </c>
      <c r="F67" s="90" t="n">
        <v>29.393</v>
      </c>
      <c r="G67" s="105" t="n">
        <v>4</v>
      </c>
      <c r="H67" s="73" t="n">
        <v>30</v>
      </c>
      <c r="I67" s="73" t="n">
        <v>43</v>
      </c>
      <c r="J67" s="73" t="n">
        <v>17</v>
      </c>
      <c r="K67" s="125" t="n">
        <v>4</v>
      </c>
    </row>
    <row r="68" customFormat="false" ht="15" hidden="true" customHeight="false" outlineLevel="0" collapsed="false">
      <c r="A68" s="135" t="n">
        <v>7</v>
      </c>
      <c r="B68" s="88" t="s">
        <v>178</v>
      </c>
      <c r="C68" s="88" t="s">
        <v>210</v>
      </c>
      <c r="D68" s="88" t="s">
        <v>211</v>
      </c>
      <c r="E68" s="88" t="n">
        <v>46</v>
      </c>
      <c r="F68" s="90" t="n">
        <v>139.23</v>
      </c>
      <c r="G68" s="105" t="n">
        <v>1</v>
      </c>
      <c r="H68" s="73" t="n">
        <v>29</v>
      </c>
      <c r="I68" s="73" t="n">
        <v>18</v>
      </c>
      <c r="J68" s="73" t="n">
        <v>28</v>
      </c>
      <c r="K68" s="125" t="n">
        <v>7</v>
      </c>
    </row>
    <row r="69" customFormat="false" ht="15" hidden="true" customHeight="false" outlineLevel="0" collapsed="false">
      <c r="A69" s="135" t="n">
        <v>7</v>
      </c>
      <c r="B69" s="88" t="s">
        <v>178</v>
      </c>
      <c r="C69" s="88" t="s">
        <v>210</v>
      </c>
      <c r="D69" s="88" t="s">
        <v>211</v>
      </c>
      <c r="E69" s="88" t="n">
        <v>48</v>
      </c>
      <c r="F69" s="90" t="n">
        <v>139.23</v>
      </c>
      <c r="G69" s="105" t="n">
        <v>0</v>
      </c>
      <c r="H69" s="73" t="n">
        <v>0</v>
      </c>
      <c r="I69" s="73" t="n">
        <v>34</v>
      </c>
      <c r="J69" s="73" t="n">
        <v>25</v>
      </c>
      <c r="K69" s="125" t="n">
        <v>1</v>
      </c>
    </row>
    <row r="70" customFormat="false" ht="15" hidden="true" customHeight="false" outlineLevel="0" collapsed="false">
      <c r="A70" s="135" t="n">
        <v>7</v>
      </c>
      <c r="B70" s="88" t="s">
        <v>178</v>
      </c>
      <c r="C70" s="88" t="s">
        <v>210</v>
      </c>
      <c r="D70" s="88" t="s">
        <v>211</v>
      </c>
      <c r="E70" s="88" t="n">
        <v>50</v>
      </c>
      <c r="F70" s="90" t="n">
        <v>139.23</v>
      </c>
      <c r="G70" s="105" t="n">
        <v>2</v>
      </c>
      <c r="H70" s="73" t="n">
        <v>25</v>
      </c>
      <c r="I70" s="73" t="n">
        <v>19</v>
      </c>
      <c r="J70" s="73" t="n">
        <v>32</v>
      </c>
      <c r="K70" s="125" t="n">
        <v>8</v>
      </c>
    </row>
    <row r="71" customFormat="false" ht="15" hidden="true" customHeight="false" outlineLevel="0" collapsed="false">
      <c r="A71" s="135" t="n">
        <v>7</v>
      </c>
      <c r="B71" s="88" t="s">
        <v>178</v>
      </c>
      <c r="C71" s="88" t="s">
        <v>210</v>
      </c>
      <c r="D71" s="88" t="s">
        <v>211</v>
      </c>
      <c r="E71" s="88" t="n">
        <v>52</v>
      </c>
      <c r="F71" s="90" t="n">
        <v>139.23</v>
      </c>
      <c r="G71" s="105" t="n">
        <v>1</v>
      </c>
      <c r="H71" s="73" t="n">
        <v>15</v>
      </c>
      <c r="I71" s="73" t="n">
        <v>31</v>
      </c>
      <c r="J71" s="73" t="n">
        <v>13</v>
      </c>
      <c r="K71" s="125" t="n">
        <v>0</v>
      </c>
    </row>
    <row r="72" customFormat="false" ht="15" hidden="true" customHeight="false" outlineLevel="0" collapsed="false">
      <c r="A72" s="135" t="n">
        <v>7</v>
      </c>
      <c r="B72" s="88" t="s">
        <v>178</v>
      </c>
      <c r="C72" s="88" t="s">
        <v>210</v>
      </c>
      <c r="D72" s="88" t="s">
        <v>211</v>
      </c>
      <c r="E72" s="88" t="n">
        <v>54</v>
      </c>
      <c r="F72" s="90" t="n">
        <v>139.23</v>
      </c>
      <c r="G72" s="105" t="n">
        <v>3</v>
      </c>
      <c r="H72" s="73" t="n">
        <v>12</v>
      </c>
      <c r="I72" s="73" t="n">
        <v>38</v>
      </c>
      <c r="J72" s="73" t="n">
        <v>12</v>
      </c>
      <c r="K72" s="125" t="n">
        <v>1</v>
      </c>
    </row>
    <row r="73" customFormat="false" ht="15" hidden="true" customHeight="false" outlineLevel="0" collapsed="false">
      <c r="A73" s="135" t="n">
        <v>7</v>
      </c>
      <c r="B73" s="88" t="s">
        <v>178</v>
      </c>
      <c r="C73" s="88" t="s">
        <v>210</v>
      </c>
      <c r="D73" s="88" t="s">
        <v>211</v>
      </c>
      <c r="E73" s="88" t="n">
        <v>56</v>
      </c>
      <c r="F73" s="90" t="n">
        <v>139.23</v>
      </c>
      <c r="G73" s="105" t="n">
        <v>4</v>
      </c>
      <c r="H73" s="73" t="n">
        <v>17</v>
      </c>
      <c r="I73" s="73" t="n">
        <v>17</v>
      </c>
      <c r="J73" s="73" t="n">
        <v>39</v>
      </c>
      <c r="K73" s="125" t="n">
        <v>0</v>
      </c>
    </row>
    <row r="74" customFormat="false" ht="15" hidden="true" customHeight="false" outlineLevel="0" collapsed="false">
      <c r="A74" s="135" t="n">
        <v>7</v>
      </c>
      <c r="B74" s="88" t="s">
        <v>178</v>
      </c>
      <c r="C74" s="88" t="s">
        <v>210</v>
      </c>
      <c r="D74" s="88" t="s">
        <v>211</v>
      </c>
      <c r="E74" s="88" t="n">
        <v>58</v>
      </c>
      <c r="F74" s="90" t="n">
        <v>139.23</v>
      </c>
      <c r="G74" s="105" t="n">
        <v>3</v>
      </c>
      <c r="H74" s="73" t="n">
        <v>49</v>
      </c>
      <c r="I74" s="73" t="n">
        <v>14</v>
      </c>
      <c r="J74" s="73" t="n">
        <v>8</v>
      </c>
      <c r="K74" s="125" t="n">
        <v>1</v>
      </c>
    </row>
    <row r="75" customFormat="false" ht="15" hidden="true" customHeight="false" outlineLevel="0" collapsed="false">
      <c r="A75" s="135" t="n">
        <v>7</v>
      </c>
      <c r="B75" s="88" t="s">
        <v>178</v>
      </c>
      <c r="C75" s="88" t="s">
        <v>210</v>
      </c>
      <c r="D75" s="88" t="s">
        <v>211</v>
      </c>
      <c r="E75" s="88" t="n">
        <v>60</v>
      </c>
      <c r="F75" s="90" t="n">
        <v>139.23</v>
      </c>
      <c r="G75" s="105" t="n">
        <v>2</v>
      </c>
      <c r="H75" s="73" t="n">
        <v>10</v>
      </c>
      <c r="I75" s="73" t="n">
        <v>14</v>
      </c>
      <c r="J75" s="73" t="n">
        <v>8</v>
      </c>
      <c r="K75" s="125" t="n">
        <v>1</v>
      </c>
    </row>
    <row r="76" customFormat="false" ht="15" hidden="true" customHeight="false" outlineLevel="0" collapsed="false">
      <c r="A76" s="135" t="n">
        <v>7</v>
      </c>
      <c r="B76" s="88" t="s">
        <v>178</v>
      </c>
      <c r="C76" s="88" t="s">
        <v>210</v>
      </c>
      <c r="D76" s="88" t="s">
        <v>211</v>
      </c>
      <c r="E76" s="88" t="n">
        <v>62</v>
      </c>
      <c r="F76" s="90" t="n">
        <v>139.23</v>
      </c>
      <c r="G76" s="105" t="n">
        <v>5</v>
      </c>
      <c r="H76" s="73" t="n">
        <v>44</v>
      </c>
      <c r="I76" s="73" t="n">
        <v>12</v>
      </c>
      <c r="J76" s="73" t="n">
        <v>32</v>
      </c>
      <c r="K76" s="125" t="n">
        <v>1</v>
      </c>
    </row>
    <row r="77" customFormat="false" ht="15" hidden="true" customHeight="false" outlineLevel="0" collapsed="false">
      <c r="A77" s="135" t="n">
        <v>7</v>
      </c>
      <c r="B77" s="88" t="s">
        <v>178</v>
      </c>
      <c r="C77" s="88" t="s">
        <v>210</v>
      </c>
      <c r="D77" s="88" t="s">
        <v>211</v>
      </c>
      <c r="E77" s="88" t="n">
        <v>64</v>
      </c>
      <c r="F77" s="90" t="n">
        <v>139.23</v>
      </c>
      <c r="G77" s="105" t="n">
        <v>3</v>
      </c>
      <c r="H77" s="73" t="n">
        <v>36</v>
      </c>
      <c r="I77" s="73" t="n">
        <v>21</v>
      </c>
      <c r="J77" s="73" t="n">
        <v>18</v>
      </c>
      <c r="K77" s="125" t="n">
        <v>6</v>
      </c>
    </row>
    <row r="78" customFormat="false" ht="15" hidden="true" customHeight="false" outlineLevel="0" collapsed="false">
      <c r="A78" s="135" t="n">
        <v>8</v>
      </c>
      <c r="B78" s="88" t="s">
        <v>178</v>
      </c>
      <c r="C78" s="88" t="s">
        <v>181</v>
      </c>
      <c r="D78" s="88" t="s">
        <v>182</v>
      </c>
      <c r="E78" s="88" t="n">
        <v>46</v>
      </c>
      <c r="F78" s="90" t="n">
        <v>199.92</v>
      </c>
      <c r="G78" s="105" t="n">
        <v>5</v>
      </c>
      <c r="H78" s="73" t="n">
        <v>29</v>
      </c>
      <c r="I78" s="73" t="n">
        <v>6</v>
      </c>
      <c r="J78" s="73" t="n">
        <v>39</v>
      </c>
      <c r="K78" s="125" t="n">
        <v>1</v>
      </c>
    </row>
    <row r="79" customFormat="false" ht="15" hidden="true" customHeight="false" outlineLevel="0" collapsed="false">
      <c r="A79" s="135" t="n">
        <v>8</v>
      </c>
      <c r="B79" s="88" t="s">
        <v>178</v>
      </c>
      <c r="C79" s="88" t="s">
        <v>181</v>
      </c>
      <c r="D79" s="88" t="s">
        <v>182</v>
      </c>
      <c r="E79" s="88" t="n">
        <v>48</v>
      </c>
      <c r="F79" s="90" t="n">
        <v>199.92</v>
      </c>
      <c r="G79" s="105" t="n">
        <v>3</v>
      </c>
      <c r="H79" s="73" t="n">
        <v>4</v>
      </c>
      <c r="I79" s="73" t="n">
        <v>48</v>
      </c>
      <c r="J79" s="73" t="n">
        <v>34</v>
      </c>
      <c r="K79" s="125" t="n">
        <v>3</v>
      </c>
    </row>
    <row r="80" customFormat="false" ht="15" hidden="true" customHeight="false" outlineLevel="0" collapsed="false">
      <c r="A80" s="135" t="n">
        <v>8</v>
      </c>
      <c r="B80" s="88" t="s">
        <v>178</v>
      </c>
      <c r="C80" s="88" t="s">
        <v>181</v>
      </c>
      <c r="D80" s="88" t="s">
        <v>182</v>
      </c>
      <c r="E80" s="88" t="n">
        <v>50</v>
      </c>
      <c r="F80" s="90" t="n">
        <v>199.92</v>
      </c>
      <c r="G80" s="105" t="n">
        <v>5</v>
      </c>
      <c r="H80" s="73" t="n">
        <v>15</v>
      </c>
      <c r="I80" s="73" t="n">
        <v>39</v>
      </c>
      <c r="J80" s="73" t="n">
        <v>0</v>
      </c>
      <c r="K80" s="125" t="n">
        <v>7</v>
      </c>
    </row>
    <row r="81" customFormat="false" ht="15" hidden="true" customHeight="false" outlineLevel="0" collapsed="false">
      <c r="A81" s="135" t="n">
        <v>8</v>
      </c>
      <c r="B81" s="88" t="s">
        <v>178</v>
      </c>
      <c r="C81" s="88" t="s">
        <v>181</v>
      </c>
      <c r="D81" s="88" t="s">
        <v>182</v>
      </c>
      <c r="E81" s="88" t="n">
        <v>52</v>
      </c>
      <c r="F81" s="90" t="n">
        <v>199.92</v>
      </c>
      <c r="G81" s="105" t="n">
        <v>2</v>
      </c>
      <c r="H81" s="73" t="n">
        <v>26</v>
      </c>
      <c r="I81" s="73" t="n">
        <v>7</v>
      </c>
      <c r="J81" s="73" t="n">
        <v>3</v>
      </c>
      <c r="K81" s="125" t="n">
        <v>10</v>
      </c>
    </row>
    <row r="82" customFormat="false" ht="15" hidden="true" customHeight="false" outlineLevel="0" collapsed="false">
      <c r="A82" s="135" t="n">
        <v>8</v>
      </c>
      <c r="B82" s="88" t="s">
        <v>178</v>
      </c>
      <c r="C82" s="88" t="s">
        <v>181</v>
      </c>
      <c r="D82" s="88" t="s">
        <v>182</v>
      </c>
      <c r="E82" s="88" t="n">
        <v>54</v>
      </c>
      <c r="F82" s="90" t="n">
        <v>199.92</v>
      </c>
      <c r="G82" s="105" t="n">
        <v>2</v>
      </c>
      <c r="H82" s="73" t="n">
        <v>0</v>
      </c>
      <c r="I82" s="73" t="n">
        <v>23</v>
      </c>
      <c r="J82" s="73" t="n">
        <v>21</v>
      </c>
      <c r="K82" s="125" t="n">
        <v>5</v>
      </c>
    </row>
    <row r="83" customFormat="false" ht="15" hidden="true" customHeight="false" outlineLevel="0" collapsed="false">
      <c r="A83" s="135" t="n">
        <v>8</v>
      </c>
      <c r="B83" s="88" t="s">
        <v>178</v>
      </c>
      <c r="C83" s="88" t="s">
        <v>181</v>
      </c>
      <c r="D83" s="88" t="s">
        <v>182</v>
      </c>
      <c r="E83" s="88" t="n">
        <v>56</v>
      </c>
      <c r="F83" s="90" t="n">
        <v>199.92</v>
      </c>
      <c r="G83" s="105" t="n">
        <v>2</v>
      </c>
      <c r="H83" s="73" t="n">
        <v>9</v>
      </c>
      <c r="I83" s="73" t="n">
        <v>29</v>
      </c>
      <c r="J83" s="73" t="n">
        <v>5</v>
      </c>
      <c r="K83" s="125" t="n">
        <v>7</v>
      </c>
    </row>
    <row r="84" customFormat="false" ht="15" hidden="true" customHeight="false" outlineLevel="0" collapsed="false">
      <c r="A84" s="135" t="n">
        <v>8</v>
      </c>
      <c r="B84" s="88" t="s">
        <v>178</v>
      </c>
      <c r="C84" s="88" t="s">
        <v>181</v>
      </c>
      <c r="D84" s="88" t="s">
        <v>182</v>
      </c>
      <c r="E84" s="88" t="n">
        <v>58</v>
      </c>
      <c r="F84" s="90" t="n">
        <v>199.92</v>
      </c>
      <c r="G84" s="105" t="n">
        <v>3</v>
      </c>
      <c r="H84" s="73" t="n">
        <v>19</v>
      </c>
      <c r="I84" s="73" t="n">
        <v>45</v>
      </c>
      <c r="J84" s="73" t="n">
        <v>36</v>
      </c>
      <c r="K84" s="125" t="n">
        <v>9</v>
      </c>
    </row>
    <row r="85" customFormat="false" ht="15" hidden="true" customHeight="false" outlineLevel="0" collapsed="false">
      <c r="A85" s="135" t="n">
        <v>8</v>
      </c>
      <c r="B85" s="88" t="s">
        <v>178</v>
      </c>
      <c r="C85" s="88" t="s">
        <v>181</v>
      </c>
      <c r="D85" s="88" t="s">
        <v>182</v>
      </c>
      <c r="E85" s="88" t="n">
        <v>60</v>
      </c>
      <c r="F85" s="90" t="n">
        <v>199.92</v>
      </c>
      <c r="G85" s="105" t="n">
        <v>0</v>
      </c>
      <c r="H85" s="73" t="n">
        <v>10</v>
      </c>
      <c r="I85" s="73" t="n">
        <v>19</v>
      </c>
      <c r="J85" s="73" t="n">
        <v>19</v>
      </c>
      <c r="K85" s="125" t="n">
        <v>5</v>
      </c>
    </row>
    <row r="86" customFormat="false" ht="15" hidden="true" customHeight="false" outlineLevel="0" collapsed="false">
      <c r="A86" s="135" t="n">
        <v>8</v>
      </c>
      <c r="B86" s="88" t="s">
        <v>178</v>
      </c>
      <c r="C86" s="88" t="s">
        <v>181</v>
      </c>
      <c r="D86" s="88" t="s">
        <v>182</v>
      </c>
      <c r="E86" s="88" t="n">
        <v>62</v>
      </c>
      <c r="F86" s="90" t="n">
        <v>199.92</v>
      </c>
      <c r="G86" s="105" t="n">
        <v>1</v>
      </c>
      <c r="H86" s="73" t="n">
        <v>17</v>
      </c>
      <c r="I86" s="73" t="n">
        <v>49</v>
      </c>
      <c r="J86" s="73" t="n">
        <v>44</v>
      </c>
      <c r="K86" s="125" t="n">
        <v>9</v>
      </c>
    </row>
    <row r="87" customFormat="false" ht="15" hidden="true" customHeight="false" outlineLevel="0" collapsed="false">
      <c r="A87" s="135" t="n">
        <v>8</v>
      </c>
      <c r="B87" s="88" t="s">
        <v>178</v>
      </c>
      <c r="C87" s="88" t="s">
        <v>181</v>
      </c>
      <c r="D87" s="88" t="s">
        <v>182</v>
      </c>
      <c r="E87" s="88" t="n">
        <v>64</v>
      </c>
      <c r="F87" s="90" t="n">
        <v>199.92</v>
      </c>
      <c r="G87" s="105" t="n">
        <v>4</v>
      </c>
      <c r="H87" s="73" t="n">
        <v>10</v>
      </c>
      <c r="I87" s="73" t="n">
        <v>46</v>
      </c>
      <c r="J87" s="73" t="n">
        <v>5</v>
      </c>
      <c r="K87" s="125" t="n">
        <v>1</v>
      </c>
    </row>
    <row r="88" customFormat="false" ht="15" hidden="true" customHeight="false" outlineLevel="0" collapsed="false">
      <c r="A88" s="135" t="n">
        <v>9</v>
      </c>
      <c r="B88" s="88" t="s">
        <v>178</v>
      </c>
      <c r="C88" s="88" t="s">
        <v>179</v>
      </c>
      <c r="D88" s="88" t="s">
        <v>212</v>
      </c>
      <c r="E88" s="88" t="n">
        <v>46</v>
      </c>
      <c r="F88" s="90" t="n">
        <v>29.93445</v>
      </c>
      <c r="G88" s="105" t="n">
        <v>3</v>
      </c>
      <c r="H88" s="73" t="n">
        <v>38</v>
      </c>
      <c r="I88" s="73" t="n">
        <v>9</v>
      </c>
      <c r="J88" s="73" t="n">
        <v>39</v>
      </c>
      <c r="K88" s="125" t="n">
        <v>10</v>
      </c>
    </row>
    <row r="89" customFormat="false" ht="15" hidden="true" customHeight="false" outlineLevel="0" collapsed="false">
      <c r="A89" s="135" t="n">
        <v>9</v>
      </c>
      <c r="B89" s="88" t="s">
        <v>178</v>
      </c>
      <c r="C89" s="88" t="s">
        <v>179</v>
      </c>
      <c r="D89" s="88" t="s">
        <v>212</v>
      </c>
      <c r="E89" s="88" t="n">
        <v>48</v>
      </c>
      <c r="F89" s="90" t="n">
        <v>29.93445</v>
      </c>
      <c r="G89" s="105" t="n">
        <v>0</v>
      </c>
      <c r="H89" s="73" t="n">
        <v>5</v>
      </c>
      <c r="I89" s="73" t="n">
        <v>12</v>
      </c>
      <c r="J89" s="73" t="n">
        <v>37</v>
      </c>
      <c r="K89" s="125" t="n">
        <v>10</v>
      </c>
    </row>
    <row r="90" customFormat="false" ht="15" hidden="true" customHeight="false" outlineLevel="0" collapsed="false">
      <c r="A90" s="135" t="n">
        <v>9</v>
      </c>
      <c r="B90" s="88" t="s">
        <v>178</v>
      </c>
      <c r="C90" s="88" t="s">
        <v>179</v>
      </c>
      <c r="D90" s="88" t="s">
        <v>212</v>
      </c>
      <c r="E90" s="88" t="n">
        <v>50</v>
      </c>
      <c r="F90" s="90" t="n">
        <v>29.93445</v>
      </c>
      <c r="G90" s="105" t="n">
        <v>1</v>
      </c>
      <c r="H90" s="73" t="n">
        <v>49</v>
      </c>
      <c r="I90" s="73" t="n">
        <v>4</v>
      </c>
      <c r="J90" s="73" t="n">
        <v>8</v>
      </c>
      <c r="K90" s="125" t="n">
        <v>1</v>
      </c>
    </row>
    <row r="91" customFormat="false" ht="15" hidden="true" customHeight="false" outlineLevel="0" collapsed="false">
      <c r="A91" s="135" t="n">
        <v>9</v>
      </c>
      <c r="B91" s="88" t="s">
        <v>178</v>
      </c>
      <c r="C91" s="88" t="s">
        <v>179</v>
      </c>
      <c r="D91" s="88" t="s">
        <v>212</v>
      </c>
      <c r="E91" s="88" t="n">
        <v>52</v>
      </c>
      <c r="F91" s="90" t="n">
        <v>29.93445</v>
      </c>
      <c r="G91" s="105" t="n">
        <v>5</v>
      </c>
      <c r="H91" s="73" t="n">
        <v>43</v>
      </c>
      <c r="I91" s="73" t="n">
        <v>18</v>
      </c>
      <c r="J91" s="73" t="n">
        <v>40</v>
      </c>
      <c r="K91" s="125" t="n">
        <v>5</v>
      </c>
    </row>
    <row r="92" customFormat="false" ht="15" hidden="true" customHeight="false" outlineLevel="0" collapsed="false">
      <c r="A92" s="135" t="n">
        <v>9</v>
      </c>
      <c r="B92" s="88" t="s">
        <v>178</v>
      </c>
      <c r="C92" s="88" t="s">
        <v>179</v>
      </c>
      <c r="D92" s="88" t="s">
        <v>212</v>
      </c>
      <c r="E92" s="88" t="n">
        <v>54</v>
      </c>
      <c r="F92" s="90" t="n">
        <v>29.93445</v>
      </c>
      <c r="G92" s="105" t="n">
        <v>4</v>
      </c>
      <c r="H92" s="73" t="n">
        <v>17</v>
      </c>
      <c r="I92" s="73" t="n">
        <v>6</v>
      </c>
      <c r="J92" s="73" t="n">
        <v>21</v>
      </c>
      <c r="K92" s="125" t="n">
        <v>0</v>
      </c>
    </row>
    <row r="93" customFormat="false" ht="15" hidden="true" customHeight="false" outlineLevel="0" collapsed="false">
      <c r="A93" s="135" t="n">
        <v>9</v>
      </c>
      <c r="B93" s="88" t="s">
        <v>178</v>
      </c>
      <c r="C93" s="88" t="s">
        <v>179</v>
      </c>
      <c r="D93" s="88" t="s">
        <v>212</v>
      </c>
      <c r="E93" s="88" t="n">
        <v>56</v>
      </c>
      <c r="F93" s="90" t="n">
        <v>29.93445</v>
      </c>
      <c r="G93" s="105" t="n">
        <v>1</v>
      </c>
      <c r="H93" s="73" t="n">
        <v>35</v>
      </c>
      <c r="I93" s="73" t="n">
        <v>39</v>
      </c>
      <c r="J93" s="73" t="n">
        <v>28</v>
      </c>
      <c r="K93" s="125" t="n">
        <v>4</v>
      </c>
    </row>
    <row r="94" customFormat="false" ht="15" hidden="true" customHeight="false" outlineLevel="0" collapsed="false">
      <c r="A94" s="135" t="n">
        <v>9</v>
      </c>
      <c r="B94" s="88" t="s">
        <v>178</v>
      </c>
      <c r="C94" s="88" t="s">
        <v>179</v>
      </c>
      <c r="D94" s="88" t="s">
        <v>212</v>
      </c>
      <c r="E94" s="88" t="n">
        <v>58</v>
      </c>
      <c r="F94" s="90" t="n">
        <v>29.93445</v>
      </c>
      <c r="G94" s="105" t="n">
        <v>0</v>
      </c>
      <c r="H94" s="73" t="n">
        <v>2</v>
      </c>
      <c r="I94" s="73" t="n">
        <v>2</v>
      </c>
      <c r="J94" s="73" t="n">
        <v>5</v>
      </c>
      <c r="K94" s="125" t="n">
        <v>4</v>
      </c>
    </row>
    <row r="95" customFormat="false" ht="15" hidden="true" customHeight="false" outlineLevel="0" collapsed="false">
      <c r="A95" s="135" t="n">
        <v>9</v>
      </c>
      <c r="B95" s="88" t="s">
        <v>178</v>
      </c>
      <c r="C95" s="88" t="s">
        <v>179</v>
      </c>
      <c r="D95" s="88" t="s">
        <v>212</v>
      </c>
      <c r="E95" s="88" t="n">
        <v>60</v>
      </c>
      <c r="F95" s="90" t="n">
        <v>29.93445</v>
      </c>
      <c r="G95" s="105" t="n">
        <v>1</v>
      </c>
      <c r="H95" s="73" t="n">
        <v>24</v>
      </c>
      <c r="I95" s="73" t="n">
        <v>43</v>
      </c>
      <c r="J95" s="73" t="n">
        <v>49</v>
      </c>
      <c r="K95" s="125" t="n">
        <v>0</v>
      </c>
    </row>
    <row r="96" customFormat="false" ht="15" hidden="true" customHeight="false" outlineLevel="0" collapsed="false">
      <c r="A96" s="135" t="n">
        <v>9</v>
      </c>
      <c r="B96" s="88" t="s">
        <v>178</v>
      </c>
      <c r="C96" s="88" t="s">
        <v>179</v>
      </c>
      <c r="D96" s="88" t="s">
        <v>212</v>
      </c>
      <c r="E96" s="88" t="n">
        <v>62</v>
      </c>
      <c r="F96" s="90" t="n">
        <v>29.93445</v>
      </c>
      <c r="G96" s="105" t="n">
        <v>4</v>
      </c>
      <c r="H96" s="73" t="n">
        <v>47</v>
      </c>
      <c r="I96" s="73" t="n">
        <v>21</v>
      </c>
      <c r="J96" s="73" t="n">
        <v>28</v>
      </c>
      <c r="K96" s="125" t="n">
        <v>9</v>
      </c>
    </row>
    <row r="97" customFormat="false" ht="15" hidden="true" customHeight="false" outlineLevel="0" collapsed="false">
      <c r="A97" s="138" t="n">
        <v>9</v>
      </c>
      <c r="B97" s="98" t="s">
        <v>178</v>
      </c>
      <c r="C97" s="98" t="s">
        <v>179</v>
      </c>
      <c r="D97" s="98" t="s">
        <v>212</v>
      </c>
      <c r="E97" s="98" t="n">
        <v>64</v>
      </c>
      <c r="F97" s="100" t="n">
        <v>29.93445</v>
      </c>
      <c r="G97" s="139" t="n">
        <v>2</v>
      </c>
      <c r="H97" s="129" t="n">
        <v>21</v>
      </c>
      <c r="I97" s="129" t="n">
        <v>21</v>
      </c>
      <c r="J97" s="129" t="n">
        <v>29</v>
      </c>
      <c r="K97" s="130" t="n">
        <v>0</v>
      </c>
    </row>
  </sheetData>
  <autoFilter ref="A1:K97">
    <filterColumn colId="1">
      <filters>
        <filter val="Damen"/>
      </filters>
    </filterColumn>
    <filterColumn colId="4">
      <filters>
        <filter val="40"/>
      </filters>
    </filterColumn>
    <filterColumn colId="6">
      <filters>
        <filter val="1"/>
        <filter val="3"/>
        <filter val="5"/>
        <filter val="7"/>
        <filter val="9"/>
      </filters>
    </filterColumn>
  </autoFilter>
  <conditionalFormatting sqref="G1:G1048576">
    <cfRule type="cellIs" priority="2" operator="equal" aboveAverage="0" equalAverage="0" bottom="0" percent="0" rank="0" text="" dxfId="0">
      <formula>0</formula>
    </cfRule>
  </conditionalFormatting>
  <conditionalFormatting sqref="F1:F1048576">
    <cfRule type="cellIs" priority="3" operator="between" aboveAverage="0" equalAverage="0" bottom="0" percent="0" rank="0" text="" dxfId="1">
      <formula>80</formula>
      <formula>120</formula>
    </cfRule>
  </conditionalFormatting>
  <conditionalFormatting sqref="C1:C1048576">
    <cfRule type="containsText" priority="4" operator="containsText" aboveAverage="0" equalAverage="0" bottom="0" percent="0" rank="0" text="G-STAR" dxfId="2">
      <formula>NOT(ISERROR(SEARCH("G-STAR",C1)))</formula>
    </cfRule>
  </conditionalFormatting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O27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C31" activeCellId="0" sqref="C31"/>
    </sheetView>
  </sheetViews>
  <sheetFormatPr defaultColWidth="10.70703125" defaultRowHeight="15" zeroHeight="false" outlineLevelRow="0" outlineLevelCol="0"/>
  <cols>
    <col collapsed="false" customWidth="true" hidden="false" outlineLevel="0" max="3" min="3" style="0" width="49.87"/>
    <col collapsed="false" customWidth="true" hidden="false" outlineLevel="0" max="4" min="4" style="0" width="12.86"/>
    <col collapsed="false" customWidth="true" hidden="false" outlineLevel="0" max="6" min="6" style="0" width="12.86"/>
    <col collapsed="false" customWidth="true" hidden="false" outlineLevel="0" max="7" min="7" style="0" width="9.59"/>
  </cols>
  <sheetData>
    <row r="1" customFormat="false" ht="15" hidden="false" customHeight="false" outlineLevel="0" collapsed="false">
      <c r="A1" s="106" t="s">
        <v>213</v>
      </c>
      <c r="B1" s="107"/>
      <c r="C1" s="107"/>
      <c r="D1" s="107"/>
      <c r="E1" s="107"/>
      <c r="F1" s="107"/>
      <c r="G1" s="73"/>
    </row>
    <row r="2" customFormat="false" ht="15" hidden="false" customHeight="false" outlineLevel="0" collapsed="false">
      <c r="A2" s="83" t="s">
        <v>163</v>
      </c>
      <c r="B2" s="84" t="s">
        <v>164</v>
      </c>
      <c r="C2" s="84" t="s">
        <v>214</v>
      </c>
      <c r="D2" s="85" t="s">
        <v>171</v>
      </c>
      <c r="E2" s="133"/>
    </row>
    <row r="3" customFormat="false" ht="15" hidden="false" customHeight="false" outlineLevel="0" collapsed="false">
      <c r="A3" s="87" t="n">
        <v>1</v>
      </c>
      <c r="B3" s="88" t="s">
        <v>172</v>
      </c>
      <c r="C3" s="88" t="s">
        <v>215</v>
      </c>
      <c r="D3" s="92" t="n">
        <v>89.25</v>
      </c>
      <c r="E3" s="73"/>
    </row>
    <row r="4" customFormat="false" ht="15" hidden="false" customHeight="false" outlineLevel="0" collapsed="false">
      <c r="A4" s="87" t="n">
        <v>3</v>
      </c>
      <c r="B4" s="88" t="s">
        <v>172</v>
      </c>
      <c r="C4" s="88" t="s">
        <v>216</v>
      </c>
      <c r="D4" s="92" t="n">
        <v>17.85</v>
      </c>
      <c r="E4" s="73"/>
    </row>
    <row r="5" customFormat="false" ht="15" hidden="false" customHeight="false" outlineLevel="0" collapsed="false">
      <c r="A5" s="87" t="n">
        <v>5</v>
      </c>
      <c r="B5" s="98" t="s">
        <v>178</v>
      </c>
      <c r="C5" s="98" t="s">
        <v>217</v>
      </c>
      <c r="D5" s="102" t="n">
        <v>99.96</v>
      </c>
      <c r="E5" s="73"/>
    </row>
    <row r="9" customFormat="false" ht="15" hidden="false" customHeight="false" outlineLevel="0" collapsed="false">
      <c r="A9" s="140" t="s">
        <v>218</v>
      </c>
      <c r="B9" s="141"/>
      <c r="C9" s="141"/>
      <c r="D9" s="141"/>
      <c r="E9" s="141"/>
      <c r="F9" s="141"/>
      <c r="G9" s="141"/>
      <c r="H9" s="141"/>
      <c r="J9" s="106" t="s">
        <v>219</v>
      </c>
      <c r="K9" s="107"/>
      <c r="L9" s="107"/>
      <c r="M9" s="107"/>
      <c r="N9" s="142"/>
      <c r="O9" s="73"/>
    </row>
    <row r="10" customFormat="false" ht="15" hidden="false" customHeight="false" outlineLevel="0" collapsed="false">
      <c r="A10" s="141"/>
      <c r="B10" s="141"/>
      <c r="C10" s="141"/>
      <c r="D10" s="141"/>
      <c r="E10" s="141" t="s">
        <v>116</v>
      </c>
      <c r="F10" s="143" t="n">
        <f aca="false">INDEX(D3:D5,M10)</f>
        <v>89.25</v>
      </c>
      <c r="G10" s="141"/>
      <c r="H10" s="141"/>
      <c r="J10" s="124" t="s">
        <v>220</v>
      </c>
      <c r="K10" s="73"/>
      <c r="L10" s="73"/>
      <c r="M10" s="144" t="n">
        <v>1</v>
      </c>
      <c r="N10" s="125"/>
      <c r="O10" s="73"/>
    </row>
    <row r="11" customFormat="false" ht="15" hidden="false" customHeight="false" outlineLevel="0" collapsed="false">
      <c r="A11" s="141"/>
      <c r="B11" s="141"/>
      <c r="C11" s="141"/>
      <c r="D11" s="141"/>
      <c r="E11" s="141"/>
      <c r="F11" s="141"/>
      <c r="G11" s="141"/>
      <c r="H11" s="141"/>
      <c r="J11" s="135"/>
      <c r="K11" s="133"/>
      <c r="L11" s="73"/>
      <c r="M11" s="73"/>
      <c r="N11" s="125"/>
      <c r="O11" s="73"/>
    </row>
    <row r="12" customFormat="false" ht="15" hidden="false" customHeight="false" outlineLevel="0" collapsed="false">
      <c r="A12" s="141"/>
      <c r="B12" s="141"/>
      <c r="C12" s="141"/>
      <c r="D12" s="141"/>
      <c r="E12" s="141" t="s">
        <v>221</v>
      </c>
      <c r="F12" s="143" t="n">
        <f aca="false">INDEX(M14:M16,M12)</f>
        <v>0</v>
      </c>
      <c r="G12" s="141"/>
      <c r="H12" s="141"/>
      <c r="J12" s="124" t="s">
        <v>222</v>
      </c>
      <c r="K12" s="73"/>
      <c r="L12" s="73"/>
      <c r="M12" s="145" t="n">
        <v>1</v>
      </c>
      <c r="N12" s="125"/>
      <c r="O12" s="73"/>
    </row>
    <row r="13" customFormat="false" ht="15" hidden="false" customHeight="false" outlineLevel="0" collapsed="false">
      <c r="A13" s="141"/>
      <c r="B13" s="141"/>
      <c r="C13" s="141"/>
      <c r="D13" s="141"/>
      <c r="E13" s="141"/>
      <c r="F13" s="141"/>
      <c r="G13" s="141"/>
      <c r="H13" s="141"/>
      <c r="J13" s="124" t="s">
        <v>223</v>
      </c>
      <c r="K13" s="73"/>
      <c r="L13" s="73"/>
      <c r="M13" s="104"/>
      <c r="N13" s="125"/>
      <c r="O13" s="73"/>
    </row>
    <row r="14" customFormat="false" ht="15" hidden="false" customHeight="false" outlineLevel="0" collapsed="false">
      <c r="A14" s="141"/>
      <c r="B14" s="141"/>
      <c r="C14" s="141"/>
      <c r="D14" s="141"/>
      <c r="E14" s="141" t="s">
        <v>224</v>
      </c>
      <c r="F14" s="146" t="n">
        <f aca="false">F10+F12</f>
        <v>89.25</v>
      </c>
      <c r="G14" s="141"/>
      <c r="H14" s="141"/>
      <c r="J14" s="135"/>
      <c r="K14" s="136" t="s">
        <v>225</v>
      </c>
      <c r="L14" s="73"/>
      <c r="M14" s="144" t="n">
        <v>0</v>
      </c>
      <c r="N14" s="125"/>
      <c r="O14" s="73"/>
    </row>
    <row r="15" customFormat="false" ht="15" hidden="false" customHeight="false" outlineLevel="0" collapsed="false">
      <c r="A15" s="141"/>
      <c r="B15" s="141"/>
      <c r="C15" s="141"/>
      <c r="D15" s="141"/>
      <c r="E15" s="141"/>
      <c r="F15" s="141"/>
      <c r="G15" s="141"/>
      <c r="H15" s="141"/>
      <c r="J15" s="135"/>
      <c r="K15" s="136" t="s">
        <v>226</v>
      </c>
      <c r="L15" s="73"/>
      <c r="M15" s="144" t="n">
        <v>2</v>
      </c>
      <c r="N15" s="125"/>
      <c r="O15" s="73"/>
    </row>
    <row r="16" customFormat="false" ht="15" hidden="false" customHeight="false" outlineLevel="0" collapsed="false">
      <c r="A16" s="141"/>
      <c r="B16" s="141"/>
      <c r="C16" s="141"/>
      <c r="D16" s="141"/>
      <c r="E16" s="141" t="s">
        <v>227</v>
      </c>
      <c r="F16" s="143" t="n">
        <f aca="false">IF(M18,F14*M19,0)</f>
        <v>8.925</v>
      </c>
      <c r="G16" s="141"/>
      <c r="H16" s="141"/>
      <c r="J16" s="135"/>
      <c r="K16" s="136" t="s">
        <v>228</v>
      </c>
      <c r="L16" s="73"/>
      <c r="M16" s="144" t="n">
        <v>5</v>
      </c>
      <c r="N16" s="125"/>
      <c r="O16" s="73"/>
    </row>
    <row r="17" customFormat="false" ht="15" hidden="false" customHeight="false" outlineLevel="0" collapsed="false">
      <c r="A17" s="141"/>
      <c r="B17" s="141"/>
      <c r="C17" s="141"/>
      <c r="D17" s="141"/>
      <c r="E17" s="141"/>
      <c r="F17" s="141"/>
      <c r="G17" s="141"/>
      <c r="H17" s="141"/>
      <c r="J17" s="135"/>
      <c r="K17" s="73"/>
      <c r="L17" s="73"/>
      <c r="M17" s="73"/>
      <c r="N17" s="125"/>
      <c r="O17" s="73"/>
    </row>
    <row r="18" customFormat="false" ht="15" hidden="false" customHeight="false" outlineLevel="0" collapsed="false">
      <c r="A18" s="141"/>
      <c r="B18" s="141"/>
      <c r="C18" s="141"/>
      <c r="D18" s="141"/>
      <c r="E18" s="141" t="s">
        <v>229</v>
      </c>
      <c r="F18" s="147" t="n">
        <f aca="false">F14-F16</f>
        <v>80.325</v>
      </c>
      <c r="G18" s="141"/>
      <c r="H18" s="141"/>
      <c r="J18" s="124" t="s">
        <v>230</v>
      </c>
      <c r="K18" s="73"/>
      <c r="L18" s="73"/>
      <c r="M18" s="144" t="n">
        <f aca="false">TRUE()</f>
        <v>1</v>
      </c>
      <c r="N18" s="125"/>
      <c r="O18" s="73"/>
    </row>
    <row r="19" customFormat="false" ht="15" hidden="false" customHeight="false" outlineLevel="0" collapsed="false">
      <c r="A19" s="141"/>
      <c r="B19" s="141"/>
      <c r="C19" s="141"/>
      <c r="D19" s="141"/>
      <c r="E19" s="141"/>
      <c r="F19" s="141"/>
      <c r="G19" s="141"/>
      <c r="H19" s="141"/>
      <c r="J19" s="124" t="s">
        <v>231</v>
      </c>
      <c r="K19" s="73"/>
      <c r="L19" s="73"/>
      <c r="M19" s="148" t="n">
        <v>0.1</v>
      </c>
      <c r="N19" s="125"/>
      <c r="O19" s="73"/>
    </row>
    <row r="20" customFormat="false" ht="15" hidden="false" customHeight="false" outlineLevel="0" collapsed="false">
      <c r="A20" s="141"/>
      <c r="B20" s="141"/>
      <c r="C20" s="141"/>
      <c r="D20" s="141"/>
      <c r="E20" s="141"/>
      <c r="F20" s="141"/>
      <c r="G20" s="141"/>
      <c r="H20" s="141"/>
      <c r="J20" s="138"/>
      <c r="K20" s="129"/>
      <c r="L20" s="129"/>
      <c r="M20" s="129"/>
      <c r="N20" s="130"/>
      <c r="O20" s="73"/>
    </row>
    <row r="21" customFormat="false" ht="15" hidden="false" customHeight="false" outlineLevel="0" collapsed="false">
      <c r="A21" s="141"/>
      <c r="B21" s="141"/>
      <c r="C21" s="141"/>
      <c r="D21" s="141"/>
      <c r="E21" s="141"/>
      <c r="F21" s="141"/>
      <c r="G21" s="141"/>
      <c r="H21" s="141"/>
      <c r="J21" s="73"/>
      <c r="K21" s="73"/>
      <c r="L21" s="73"/>
      <c r="M21" s="73"/>
      <c r="N21" s="73"/>
      <c r="O21" s="73"/>
    </row>
    <row r="22" customFormat="false" ht="15" hidden="false" customHeight="false" outlineLevel="0" collapsed="false">
      <c r="A22" s="141"/>
      <c r="B22" s="141"/>
      <c r="C22" s="141"/>
      <c r="D22" s="141"/>
      <c r="E22" s="141"/>
      <c r="F22" s="141"/>
      <c r="G22" s="141"/>
      <c r="H22" s="141"/>
      <c r="J22" s="73"/>
      <c r="K22" s="73"/>
      <c r="L22" s="73"/>
      <c r="M22" s="73"/>
      <c r="N22" s="73"/>
      <c r="O22" s="73"/>
    </row>
    <row r="23" customFormat="false" ht="15" hidden="false" customHeight="false" outlineLevel="0" collapsed="false">
      <c r="A23" s="141"/>
      <c r="B23" s="141"/>
      <c r="C23" s="141"/>
      <c r="D23" s="141"/>
      <c r="E23" s="141"/>
      <c r="F23" s="141"/>
      <c r="G23" s="141"/>
      <c r="H23" s="141"/>
      <c r="J23" s="73"/>
      <c r="K23" s="73"/>
      <c r="L23" s="73"/>
      <c r="M23" s="73"/>
      <c r="N23" s="73"/>
      <c r="O23" s="73"/>
    </row>
    <row r="24" customFormat="false" ht="15" hidden="false" customHeight="false" outlineLevel="0" collapsed="false">
      <c r="A24" s="141"/>
      <c r="B24" s="141"/>
      <c r="C24" s="141"/>
      <c r="D24" s="141"/>
      <c r="E24" s="141"/>
      <c r="F24" s="141"/>
      <c r="G24" s="141"/>
      <c r="H24" s="141"/>
      <c r="J24" s="73"/>
      <c r="K24" s="73"/>
      <c r="L24" s="73"/>
      <c r="M24" s="73"/>
      <c r="N24" s="73"/>
      <c r="O24" s="73"/>
    </row>
    <row r="25" customFormat="false" ht="15" hidden="false" customHeight="false" outlineLevel="0" collapsed="false">
      <c r="A25" s="141"/>
      <c r="B25" s="141"/>
      <c r="C25" s="141"/>
      <c r="D25" s="141"/>
      <c r="E25" s="141"/>
      <c r="F25" s="141"/>
      <c r="G25" s="141"/>
      <c r="H25" s="141"/>
      <c r="J25" s="73"/>
      <c r="K25" s="73"/>
      <c r="L25" s="73"/>
      <c r="M25" s="73"/>
      <c r="N25" s="73"/>
      <c r="O25" s="73"/>
    </row>
    <row r="26" customFormat="false" ht="15" hidden="false" customHeight="false" outlineLevel="0" collapsed="false">
      <c r="A26" s="141"/>
      <c r="B26" s="141"/>
      <c r="C26" s="141"/>
      <c r="D26" s="141"/>
      <c r="E26" s="141"/>
      <c r="F26" s="141"/>
      <c r="G26" s="141"/>
      <c r="H26" s="141"/>
      <c r="J26" s="73"/>
      <c r="K26" s="73"/>
      <c r="L26" s="73"/>
      <c r="M26" s="73"/>
      <c r="N26" s="73"/>
      <c r="O26" s="73"/>
    </row>
    <row r="27" customFormat="false" ht="15" hidden="false" customHeight="false" outlineLevel="0" collapsed="false">
      <c r="A27" s="141"/>
      <c r="B27" s="141"/>
      <c r="C27" s="141"/>
      <c r="D27" s="141"/>
      <c r="E27" s="141"/>
      <c r="F27" s="141"/>
      <c r="G27" s="141"/>
      <c r="H27" s="141"/>
      <c r="J27" s="73"/>
      <c r="K27" s="73"/>
      <c r="L27" s="73"/>
      <c r="M27" s="73"/>
      <c r="N27" s="73"/>
      <c r="O27" s="73"/>
    </row>
  </sheetData>
  <dataValidations count="1">
    <dataValidation allowBlank="true" errorStyle="stop" operator="between" showDropDown="false" showErrorMessage="true" showInputMessage="true" sqref="C9" type="list">
      <formula1>Artikel</formula1>
      <formula2>0</formula2>
    </dataValidation>
  </dataValidations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N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9" activeCellId="0" sqref="F9"/>
    </sheetView>
  </sheetViews>
  <sheetFormatPr defaultColWidth="10.70703125" defaultRowHeight="15" zeroHeight="false" outlineLevelRow="0" outlineLevelCol="0"/>
  <cols>
    <col collapsed="false" customWidth="true" hidden="false" outlineLevel="0" max="1" min="1" style="0" width="16.87"/>
    <col collapsed="false" customWidth="true" hidden="false" outlineLevel="0" max="2" min="2" style="0" width="7.29"/>
    <col collapsed="false" customWidth="true" hidden="false" outlineLevel="0" max="3" min="3" style="0" width="13.29"/>
    <col collapsed="false" customWidth="true" hidden="false" outlineLevel="0" max="4" min="4" style="0" width="40.42"/>
    <col collapsed="false" customWidth="true" hidden="false" outlineLevel="0" max="5" min="5" style="0" width="13.86"/>
    <col collapsed="false" customWidth="true" hidden="false" outlineLevel="0" max="6" min="6" style="0" width="11.3"/>
    <col collapsed="false" customWidth="true" hidden="false" outlineLevel="0" max="7" min="7" style="0" width="14.57"/>
    <col collapsed="false" customWidth="true" hidden="false" outlineLevel="0" max="8" min="8" style="0" width="7"/>
    <col collapsed="false" customWidth="true" hidden="false" outlineLevel="0" max="9" min="9" style="0" width="8.14"/>
    <col collapsed="false" customWidth="true" hidden="false" outlineLevel="0" max="10" min="10" style="0" width="8"/>
    <col collapsed="false" customWidth="true" hidden="false" outlineLevel="0" max="14" min="14" style="0" width="10.29"/>
  </cols>
  <sheetData>
    <row r="1" customFormat="false" ht="15" hidden="false" customHeight="false" outlineLevel="0" collapsed="false">
      <c r="A1" s="83" t="s">
        <v>163</v>
      </c>
      <c r="B1" s="84" t="s">
        <v>164</v>
      </c>
      <c r="C1" s="84" t="s">
        <v>165</v>
      </c>
      <c r="D1" s="84" t="s">
        <v>166</v>
      </c>
      <c r="E1" s="85" t="s">
        <v>169</v>
      </c>
      <c r="F1" s="133"/>
      <c r="G1" s="73"/>
      <c r="H1" s="133"/>
      <c r="I1" s="133"/>
    </row>
    <row r="2" customFormat="false" ht="15" hidden="false" customHeight="false" outlineLevel="0" collapsed="false">
      <c r="A2" s="87" t="n">
        <v>1</v>
      </c>
      <c r="B2" s="88" t="s">
        <v>172</v>
      </c>
      <c r="C2" s="149" t="s">
        <v>173</v>
      </c>
      <c r="D2" s="149" t="s">
        <v>174</v>
      </c>
      <c r="E2" s="150" t="n">
        <v>60</v>
      </c>
      <c r="F2" s="89"/>
      <c r="G2" s="73"/>
      <c r="H2" s="91"/>
      <c r="I2" s="90"/>
    </row>
    <row r="3" customFormat="false" ht="15" hidden="false" customHeight="false" outlineLevel="0" collapsed="false">
      <c r="A3" s="94" t="n">
        <v>2</v>
      </c>
      <c r="B3" s="88" t="s">
        <v>172</v>
      </c>
      <c r="C3" s="149" t="s">
        <v>175</v>
      </c>
      <c r="D3" s="149" t="s">
        <v>176</v>
      </c>
      <c r="E3" s="150" t="n">
        <v>14</v>
      </c>
      <c r="F3" s="89"/>
      <c r="G3" s="73"/>
      <c r="H3" s="91"/>
      <c r="I3" s="90"/>
    </row>
    <row r="4" customFormat="false" ht="15" hidden="false" customHeight="false" outlineLevel="0" collapsed="false">
      <c r="A4" s="87" t="n">
        <v>3</v>
      </c>
      <c r="B4" s="88" t="s">
        <v>172</v>
      </c>
      <c r="C4" s="149" t="s">
        <v>173</v>
      </c>
      <c r="D4" s="149" t="s">
        <v>177</v>
      </c>
      <c r="E4" s="150" t="n">
        <v>12</v>
      </c>
      <c r="F4" s="89"/>
      <c r="G4" s="73"/>
      <c r="H4" s="91"/>
      <c r="I4" s="90"/>
    </row>
    <row r="5" customFormat="false" ht="15" hidden="false" customHeight="false" outlineLevel="0" collapsed="false">
      <c r="A5" s="94" t="n">
        <v>4</v>
      </c>
      <c r="B5" s="88" t="s">
        <v>178</v>
      </c>
      <c r="C5" s="149" t="s">
        <v>179</v>
      </c>
      <c r="D5" s="149" t="s">
        <v>180</v>
      </c>
      <c r="E5" s="150" t="n">
        <v>12.9</v>
      </c>
      <c r="F5" s="89"/>
      <c r="G5" s="73"/>
      <c r="H5" s="91"/>
      <c r="I5" s="90"/>
    </row>
    <row r="6" customFormat="false" ht="15" hidden="false" customHeight="false" outlineLevel="0" collapsed="false">
      <c r="A6" s="87" t="n">
        <v>5</v>
      </c>
      <c r="B6" s="88" t="s">
        <v>178</v>
      </c>
      <c r="C6" s="149" t="s">
        <v>181</v>
      </c>
      <c r="D6" s="149" t="s">
        <v>182</v>
      </c>
      <c r="E6" s="150" t="n">
        <v>52.5</v>
      </c>
      <c r="F6" s="89"/>
      <c r="G6" s="73"/>
      <c r="H6" s="91"/>
      <c r="I6" s="90"/>
    </row>
    <row r="7" customFormat="false" ht="15" hidden="false" customHeight="false" outlineLevel="0" collapsed="false">
      <c r="A7" s="94" t="n">
        <v>6</v>
      </c>
      <c r="B7" s="88" t="s">
        <v>178</v>
      </c>
      <c r="C7" s="149" t="s">
        <v>179</v>
      </c>
      <c r="D7" s="149" t="s">
        <v>183</v>
      </c>
      <c r="E7" s="150" t="n">
        <v>19</v>
      </c>
      <c r="F7" s="89"/>
      <c r="G7" s="73"/>
      <c r="H7" s="91"/>
      <c r="I7" s="90"/>
    </row>
    <row r="8" customFormat="false" ht="15" hidden="false" customHeight="false" outlineLevel="0" collapsed="false">
      <c r="A8" s="151" t="n">
        <f aca="false">A16</f>
        <v>7</v>
      </c>
      <c r="B8" s="107" t="str">
        <f aca="false">B16</f>
        <v>Herren</v>
      </c>
      <c r="C8" s="152" t="str">
        <f aca="false">C16</f>
        <v>CAMPUS</v>
      </c>
      <c r="D8" s="152" t="str">
        <f aca="false">LEFT(CONCATENATE(D16," ",E16," ",F16," ",G16," ",H16," ",I16," ",J16),SEARCH(E8,CONCATENATE(D16," ",E16," ",F16," ",G16," ",H16," ",I16," ",J16))-2)</f>
        <v>Jacke in Dunkelgrau</v>
      </c>
      <c r="E8" s="153" t="n">
        <f aca="false">N16</f>
        <v>78</v>
      </c>
      <c r="F8" s="73"/>
      <c r="G8" s="73"/>
      <c r="H8" s="73"/>
      <c r="I8" s="73"/>
    </row>
    <row r="9" customFormat="false" ht="15" hidden="false" customHeight="false" outlineLevel="0" collapsed="false">
      <c r="A9" s="88" t="n">
        <f aca="false">A17</f>
        <v>8</v>
      </c>
      <c r="B9" s="73" t="str">
        <f aca="false">B17</f>
        <v>Herren</v>
      </c>
      <c r="C9" s="149" t="str">
        <f aca="false">C17</f>
        <v>Ed-Hardy</v>
      </c>
      <c r="D9" s="149" t="str">
        <f aca="false">LEFT(CONCATENATE(D17," ",E17," ",F17," ",G17," ",H17," ",I17," ",J17),SEARCH(E9,CONCATENATE(D17," ",E17," ",F17," ",G17," ",H17," ",I17," ",J17))-2)</f>
        <v>Lederjacke</v>
      </c>
      <c r="E9" s="154" t="n">
        <f aca="false">N17</f>
        <v>105</v>
      </c>
      <c r="F9" s="73"/>
      <c r="G9" s="73"/>
      <c r="H9" s="73"/>
      <c r="I9" s="73"/>
    </row>
    <row r="10" customFormat="false" ht="15" hidden="false" customHeight="false" outlineLevel="0" collapsed="false">
      <c r="A10" s="88" t="n">
        <f aca="false">A18</f>
        <v>9</v>
      </c>
      <c r="B10" s="73" t="str">
        <f aca="false">B18</f>
        <v>Herren</v>
      </c>
      <c r="C10" s="149" t="str">
        <f aca="false">C18</f>
        <v>Copyright</v>
      </c>
      <c r="D10" s="149" t="str">
        <f aca="false">LEFT(CONCATENATE(D18," ",E18," ",F18," ",G18," ",H18," ",I18," ",J18),SEARCH(E10,CONCATENATE(D18," ",E18," ",F18," ",G18," ",H18," ",I18," ",J18))-2)</f>
        <v>Karierte Outdoor-Jacke</v>
      </c>
      <c r="E10" s="154" t="n">
        <f aca="false">N18</f>
        <v>19.35</v>
      </c>
      <c r="F10" s="73"/>
      <c r="G10" s="73"/>
      <c r="H10" s="73"/>
      <c r="I10" s="73"/>
    </row>
    <row r="11" customFormat="false" ht="15" hidden="false" customHeight="false" outlineLevel="0" collapsed="false">
      <c r="A11" s="88" t="n">
        <f aca="false">A19</f>
        <v>10</v>
      </c>
      <c r="B11" s="73" t="str">
        <f aca="false">B19</f>
        <v>Damen</v>
      </c>
      <c r="C11" s="149" t="str">
        <f aca="false">C19</f>
        <v>CALVIN-KLEIN</v>
      </c>
      <c r="D11" s="149" t="str">
        <f aca="false">LEFT(CONCATENATE(D19," ",E19," ",F19," ",G19," ",H19," ",I19," ",J19),SEARCH(E11,CONCATENATE(D19," ",E19," ",F19," ",G19," ",H19," ",I19," ",J19))-2)</f>
        <v>Daunenjacke in Dunkelblau</v>
      </c>
      <c r="E11" s="154" t="n">
        <f aca="false">N19</f>
        <v>128</v>
      </c>
      <c r="F11" s="73"/>
      <c r="G11" s="73"/>
      <c r="H11" s="73"/>
      <c r="I11" s="73"/>
    </row>
    <row r="12" customFormat="false" ht="15" hidden="false" customHeight="false" outlineLevel="0" collapsed="false">
      <c r="A12" s="88" t="n">
        <f aca="false">A20</f>
        <v>11</v>
      </c>
      <c r="B12" s="73" t="str">
        <f aca="false">B20</f>
        <v>Damen</v>
      </c>
      <c r="C12" s="149" t="str">
        <f aca="false">C20</f>
        <v>NÜMPH</v>
      </c>
      <c r="D12" s="149" t="str">
        <f aca="false">LEFT(CONCATENATE(D20," ",E20," ",F20," ",G20," ",H20," ",I20," ",J20),SEARCH(E12,CONCATENATE(D20," ",E20," ",F20," ",G20," ",H20," ",I20," ",J20))-2)</f>
        <v>BONNIE Mehrfarbig gemusterte Jacke</v>
      </c>
      <c r="E12" s="154" t="n">
        <f aca="false">N20</f>
        <v>67</v>
      </c>
      <c r="F12" s="73"/>
      <c r="G12" s="73"/>
      <c r="H12" s="73"/>
      <c r="I12" s="73"/>
    </row>
    <row r="13" customFormat="false" ht="15" hidden="false" customHeight="false" outlineLevel="0" collapsed="false">
      <c r="A13" s="98" t="n">
        <f aca="false">A21</f>
        <v>12</v>
      </c>
      <c r="B13" s="129" t="str">
        <f aca="false">B21</f>
        <v>Damen</v>
      </c>
      <c r="C13" s="155" t="str">
        <f aca="false">C21</f>
        <v>G-STAR</v>
      </c>
      <c r="D13" s="155" t="str">
        <f aca="false">LEFT(CONCATENATE(D21," ",E21," ",F21," ",G21," ",H21," ",I21," ",J21),SEARCH(E13,CONCATENATE(D21," ",E21," ",F21," ",G21," ",H21," ",I21," ",J21))-2)</f>
        <v>BETTE Jacke im Boyfriend-Look in Schwarz</v>
      </c>
      <c r="E13" s="156" t="n">
        <f aca="false">N21</f>
        <v>152</v>
      </c>
      <c r="F13" s="73"/>
      <c r="G13" s="73"/>
      <c r="H13" s="73"/>
      <c r="I13" s="73"/>
    </row>
    <row r="15" customFormat="false" ht="15" hidden="false" customHeight="false" outlineLevel="0" collapsed="false">
      <c r="A15" s="82" t="s">
        <v>232</v>
      </c>
      <c r="L15" s="111" t="s">
        <v>233</v>
      </c>
      <c r="M15" s="111"/>
      <c r="N15" s="111" t="s">
        <v>234</v>
      </c>
    </row>
    <row r="16" customFormat="false" ht="15" hidden="false" customHeight="false" outlineLevel="0" collapsed="false">
      <c r="A16" s="157" t="n">
        <v>7</v>
      </c>
      <c r="B16" s="157" t="s">
        <v>178</v>
      </c>
      <c r="C16" s="157" t="s">
        <v>210</v>
      </c>
      <c r="D16" s="157" t="s">
        <v>235</v>
      </c>
      <c r="E16" s="157" t="s">
        <v>236</v>
      </c>
      <c r="F16" s="157" t="s">
        <v>237</v>
      </c>
      <c r="G16" s="158" t="n">
        <v>78</v>
      </c>
      <c r="H16" s="157"/>
      <c r="I16" s="157"/>
      <c r="J16" s="157"/>
      <c r="L16" s="159" t="n">
        <f aca="false">COUNTA(A16:J16)</f>
        <v>7</v>
      </c>
      <c r="M16" s="159"/>
      <c r="N16" s="144" t="n">
        <f aca="true">OFFSET(A16,0,L16-1)</f>
        <v>78</v>
      </c>
    </row>
    <row r="17" customFormat="false" ht="15" hidden="false" customHeight="false" outlineLevel="0" collapsed="false">
      <c r="A17" s="157" t="n">
        <v>8</v>
      </c>
      <c r="B17" s="157" t="s">
        <v>178</v>
      </c>
      <c r="C17" s="157" t="s">
        <v>181</v>
      </c>
      <c r="D17" s="157" t="s">
        <v>182</v>
      </c>
      <c r="E17" s="158" t="n">
        <v>105</v>
      </c>
      <c r="F17" s="157"/>
      <c r="G17" s="157"/>
      <c r="H17" s="157"/>
      <c r="I17" s="157"/>
      <c r="J17" s="158"/>
      <c r="L17" s="159" t="n">
        <f aca="false">COUNTA(A17:J17)</f>
        <v>5</v>
      </c>
      <c r="M17" s="159"/>
      <c r="N17" s="144" t="n">
        <f aca="true">OFFSET(A17,0,L17-1)</f>
        <v>105</v>
      </c>
    </row>
    <row r="18" customFormat="false" ht="15" hidden="false" customHeight="false" outlineLevel="0" collapsed="false">
      <c r="A18" s="157" t="n">
        <v>9</v>
      </c>
      <c r="B18" s="157" t="s">
        <v>178</v>
      </c>
      <c r="C18" s="157" t="s">
        <v>179</v>
      </c>
      <c r="D18" s="157" t="s">
        <v>238</v>
      </c>
      <c r="E18" s="157" t="s">
        <v>239</v>
      </c>
      <c r="F18" s="158" t="n">
        <v>19.35</v>
      </c>
      <c r="G18" s="157"/>
      <c r="H18" s="157"/>
      <c r="I18" s="157"/>
      <c r="J18" s="157"/>
      <c r="K18" s="96"/>
      <c r="L18" s="159" t="n">
        <f aca="false">COUNTA(A18:J18)</f>
        <v>6</v>
      </c>
      <c r="M18" s="159"/>
      <c r="N18" s="144" t="n">
        <f aca="true">OFFSET(A18,0,L18-1)</f>
        <v>19.35</v>
      </c>
    </row>
    <row r="19" customFormat="false" ht="15" hidden="false" customHeight="false" outlineLevel="0" collapsed="false">
      <c r="A19" s="157" t="n">
        <v>10</v>
      </c>
      <c r="B19" s="157" t="s">
        <v>172</v>
      </c>
      <c r="C19" s="157" t="s">
        <v>175</v>
      </c>
      <c r="D19" s="157" t="s">
        <v>240</v>
      </c>
      <c r="E19" s="157" t="s">
        <v>236</v>
      </c>
      <c r="F19" s="157" t="s">
        <v>241</v>
      </c>
      <c r="G19" s="158" t="n">
        <v>128</v>
      </c>
      <c r="H19" s="157"/>
      <c r="I19" s="157"/>
      <c r="J19" s="157"/>
      <c r="L19" s="159" t="n">
        <f aca="false">COUNTA(A19:J19)</f>
        <v>7</v>
      </c>
      <c r="M19" s="159"/>
      <c r="N19" s="144" t="n">
        <f aca="true">OFFSET(A19,0,L19-1)</f>
        <v>128</v>
      </c>
    </row>
    <row r="20" customFormat="false" ht="15" hidden="false" customHeight="false" outlineLevel="0" collapsed="false">
      <c r="A20" s="157" t="n">
        <v>11</v>
      </c>
      <c r="B20" s="157" t="s">
        <v>172</v>
      </c>
      <c r="C20" s="157" t="s">
        <v>173</v>
      </c>
      <c r="D20" s="157" t="s">
        <v>242</v>
      </c>
      <c r="E20" s="157" t="s">
        <v>243</v>
      </c>
      <c r="F20" s="157" t="s">
        <v>244</v>
      </c>
      <c r="G20" s="157" t="s">
        <v>235</v>
      </c>
      <c r="H20" s="158" t="n">
        <v>67</v>
      </c>
      <c r="I20" s="157"/>
      <c r="J20" s="157"/>
      <c r="L20" s="159" t="n">
        <f aca="false">COUNTA(A20:J20)</f>
        <v>8</v>
      </c>
      <c r="M20" s="159"/>
      <c r="N20" s="144" t="n">
        <f aca="true">OFFSET(A20,0,L20-1)</f>
        <v>67</v>
      </c>
    </row>
    <row r="21" customFormat="false" ht="15" hidden="false" customHeight="false" outlineLevel="0" collapsed="false">
      <c r="A21" s="157" t="n">
        <v>12</v>
      </c>
      <c r="B21" s="157" t="s">
        <v>172</v>
      </c>
      <c r="C21" s="157" t="s">
        <v>208</v>
      </c>
      <c r="D21" s="157" t="s">
        <v>245</v>
      </c>
      <c r="E21" s="157" t="s">
        <v>235</v>
      </c>
      <c r="F21" s="157" t="s">
        <v>246</v>
      </c>
      <c r="G21" s="157" t="s">
        <v>247</v>
      </c>
      <c r="H21" s="157" t="s">
        <v>236</v>
      </c>
      <c r="I21" s="157" t="s">
        <v>248</v>
      </c>
      <c r="J21" s="158" t="n">
        <v>152</v>
      </c>
      <c r="L21" s="159" t="n">
        <f aca="false">COUNTA(A21:J21)</f>
        <v>10</v>
      </c>
      <c r="M21" s="159"/>
      <c r="N21" s="144" t="n">
        <f aca="true">OFFSET(A21,0,L21-1)</f>
        <v>152</v>
      </c>
    </row>
    <row r="24" customFormat="false" ht="15" hidden="false" customHeight="false" outlineLevel="0" collapsed="false">
      <c r="C24" s="83" t="s">
        <v>249</v>
      </c>
      <c r="D24" s="113"/>
      <c r="E24" s="113"/>
      <c r="F24" s="113"/>
      <c r="G24" s="113"/>
      <c r="H24" s="113"/>
      <c r="I24" s="160"/>
    </row>
    <row r="25" customFormat="false" ht="15" hidden="false" customHeight="false" outlineLevel="0" collapsed="false">
      <c r="C25" s="161" t="s">
        <v>250</v>
      </c>
      <c r="D25" s="73" t="s">
        <v>251</v>
      </c>
      <c r="E25" s="73"/>
      <c r="F25" s="73"/>
      <c r="G25" s="73"/>
      <c r="H25" s="73"/>
      <c r="I25" s="125"/>
    </row>
    <row r="26" customFormat="false" ht="15" hidden="false" customHeight="false" outlineLevel="0" collapsed="false">
      <c r="C26" s="117" t="s">
        <v>252</v>
      </c>
      <c r="D26" s="73" t="s">
        <v>253</v>
      </c>
      <c r="E26" s="73"/>
      <c r="F26" s="73"/>
      <c r="G26" s="73"/>
      <c r="H26" s="73"/>
      <c r="I26" s="125"/>
    </row>
    <row r="27" customFormat="false" ht="46.9" hidden="false" customHeight="true" outlineLevel="0" collapsed="false">
      <c r="C27" s="162" t="s">
        <v>254</v>
      </c>
      <c r="D27" s="163" t="s">
        <v>255</v>
      </c>
      <c r="E27" s="163"/>
      <c r="F27" s="163"/>
      <c r="G27" s="163"/>
      <c r="H27" s="163"/>
      <c r="I27" s="125"/>
    </row>
    <row r="28" customFormat="false" ht="15" hidden="false" customHeight="false" outlineLevel="0" collapsed="false">
      <c r="A28" s="0" t="s">
        <v>256</v>
      </c>
      <c r="C28" s="117" t="s">
        <v>257</v>
      </c>
      <c r="D28" s="129" t="s">
        <v>258</v>
      </c>
      <c r="E28" s="129"/>
      <c r="F28" s="129"/>
      <c r="G28" s="129"/>
      <c r="H28" s="129"/>
      <c r="I28" s="130"/>
    </row>
  </sheetData>
  <mergeCells count="8">
    <mergeCell ref="L15:M15"/>
    <mergeCell ref="L16:M16"/>
    <mergeCell ref="L17:M17"/>
    <mergeCell ref="L18:M18"/>
    <mergeCell ref="L19:M19"/>
    <mergeCell ref="L20:M20"/>
    <mergeCell ref="L21:M21"/>
    <mergeCell ref="D27:H27"/>
  </mergeCells>
  <printOptions headings="false" gridLines="false" gridLinesSet="true" horizontalCentered="false" verticalCentered="false"/>
  <pageMargins left="0.7" right="0.7" top="0.7875" bottom="0.78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LibreOffice/7.2.2.2$Linux_X86_64 LibreOffice_project/20$Build-2</Application>
  <AppVersion>15.0000</AppVersion>
  <Company>MLU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2010-10-14T14:20:08Z</dcterms:created>
  <dc:creator>Karsten</dc:creator>
  <dc:description/>
  <dc:language>de-DE</dc:language>
  <cp:lastModifiedBy/>
  <dcterms:modified xsi:type="dcterms:W3CDTF">2021-11-16T12:43:35Z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